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101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2" i="1"/>
  <c r="C9"/>
  <c r="C10"/>
  <c r="C11"/>
  <c r="C12"/>
  <c r="C14"/>
  <c r="C17"/>
  <c r="C20"/>
  <c r="C21"/>
  <c r="C24"/>
  <c r="C26"/>
  <c r="C27"/>
  <c r="C28"/>
  <c r="C30"/>
  <c r="C32"/>
  <c r="C35"/>
  <c r="C36"/>
  <c r="C37"/>
  <c r="C39"/>
  <c r="C40"/>
  <c r="C41"/>
  <c r="C43"/>
  <c r="C44"/>
  <c r="C45"/>
  <c r="C46"/>
  <c r="C49"/>
  <c r="C50"/>
  <c r="C51"/>
  <c r="C53"/>
  <c r="C55"/>
  <c r="C56"/>
  <c r="C57"/>
  <c r="C58"/>
  <c r="C60"/>
  <c r="C61"/>
  <c r="C63"/>
  <c r="C65"/>
  <c r="C67"/>
  <c r="C70"/>
  <c r="C71"/>
  <c r="C72"/>
  <c r="C74"/>
  <c r="C75"/>
  <c r="C76"/>
  <c r="C79"/>
  <c r="C81"/>
  <c r="C83"/>
  <c r="C84"/>
  <c r="C86"/>
  <c r="C87"/>
  <c r="C88"/>
  <c r="C90"/>
  <c r="C91"/>
  <c r="C92"/>
  <c r="C93"/>
  <c r="C94"/>
  <c r="C95"/>
  <c r="C97"/>
  <c r="C98"/>
  <c r="C99"/>
  <c r="C102"/>
  <c r="C104"/>
  <c r="C105"/>
  <c r="C106"/>
  <c r="D23"/>
  <c r="D25"/>
  <c r="D82"/>
  <c r="D96"/>
  <c r="C96" s="1"/>
  <c r="D89"/>
  <c r="D85"/>
  <c r="D78"/>
  <c r="D54"/>
  <c r="D64"/>
  <c r="D62"/>
  <c r="D59"/>
  <c r="D48"/>
  <c r="D47" s="1"/>
  <c r="D31"/>
  <c r="F107"/>
  <c r="F112" s="1"/>
  <c r="H78"/>
  <c r="H59"/>
  <c r="H89"/>
  <c r="H80"/>
  <c r="C80" s="1"/>
  <c r="H85"/>
  <c r="H73"/>
  <c r="C73" s="1"/>
  <c r="H69"/>
  <c r="C69" s="1"/>
  <c r="H62"/>
  <c r="H54"/>
  <c r="H48"/>
  <c r="H47" s="1"/>
  <c r="H31"/>
  <c r="H25"/>
  <c r="H23"/>
  <c r="H103"/>
  <c r="H101" s="1"/>
  <c r="H100" s="1"/>
  <c r="C100" s="1"/>
  <c r="H66"/>
  <c r="C66" s="1"/>
  <c r="H64"/>
  <c r="E59"/>
  <c r="E82"/>
  <c r="E101"/>
  <c r="C101" s="1"/>
  <c r="H42"/>
  <c r="H38"/>
  <c r="H34" s="1"/>
  <c r="H33" s="1"/>
  <c r="D42"/>
  <c r="C42" s="1"/>
  <c r="D38"/>
  <c r="C38" s="1"/>
  <c r="D16"/>
  <c r="C16" s="1"/>
  <c r="H18"/>
  <c r="H7" s="1"/>
  <c r="H8" s="1"/>
  <c r="C8" s="1"/>
  <c r="G18"/>
  <c r="G7" s="1"/>
  <c r="F18"/>
  <c r="F7" s="1"/>
  <c r="E18"/>
  <c r="E7" s="1"/>
  <c r="D18"/>
  <c r="D7" s="1"/>
  <c r="C7" s="1"/>
  <c r="H52" l="1"/>
  <c r="C47"/>
  <c r="C62"/>
  <c r="C54"/>
  <c r="C85"/>
  <c r="C25"/>
  <c r="H22"/>
  <c r="H68"/>
  <c r="C68" s="1"/>
  <c r="C31"/>
  <c r="C59"/>
  <c r="C64"/>
  <c r="C78"/>
  <c r="C89"/>
  <c r="C82"/>
  <c r="C23"/>
  <c r="C48"/>
  <c r="C18"/>
  <c r="C111" s="1"/>
  <c r="G107"/>
  <c r="G112" s="1"/>
  <c r="C103"/>
  <c r="D111"/>
  <c r="E111"/>
  <c r="F111"/>
  <c r="G111"/>
  <c r="H111"/>
  <c r="D22"/>
  <c r="C22" s="1"/>
  <c r="D77"/>
  <c r="D52"/>
  <c r="C52" s="1"/>
  <c r="H77"/>
  <c r="D34"/>
  <c r="C34" s="1"/>
  <c r="D15"/>
  <c r="C15" s="1"/>
  <c r="H107" l="1"/>
  <c r="H112" s="1"/>
  <c r="C77"/>
  <c r="D107"/>
  <c r="D33"/>
  <c r="C33" s="1"/>
  <c r="C107" l="1"/>
  <c r="C112" s="1"/>
  <c r="D112"/>
</calcChain>
</file>

<file path=xl/sharedStrings.xml><?xml version="1.0" encoding="utf-8"?>
<sst xmlns="http://schemas.openxmlformats.org/spreadsheetml/2006/main" count="142" uniqueCount="118">
  <si>
    <t>Финансијски извештај о оствареним приходима и расходима у 2017.години</t>
  </si>
  <si>
    <t>Економска класификација</t>
  </si>
  <si>
    <t>о п и с</t>
  </si>
  <si>
    <t>Укупно</t>
  </si>
  <si>
    <t>Извор 01 - Приходи из Буџета Републике Србије</t>
  </si>
  <si>
    <t>Извор 01 - Приходи из буџета Покрајине</t>
  </si>
  <si>
    <t>ООСО - РФЗО</t>
  </si>
  <si>
    <t>Приходи из осталих извора</t>
  </si>
  <si>
    <t>Извор 07 - Трансфери од осталих нивоа власти - Општина Оџаци</t>
  </si>
  <si>
    <t>1</t>
  </si>
  <si>
    <t xml:space="preserve">ТЕКУЋИ ПРИХОДИ  </t>
  </si>
  <si>
    <t xml:space="preserve">ТРАНСФЕРИ ОД ДРУГИХ НИВОА ВЛАСТИ </t>
  </si>
  <si>
    <t>733121</t>
  </si>
  <si>
    <t>Текући трансфери од других нивоа власти</t>
  </si>
  <si>
    <t xml:space="preserve">ДРУГИ ПРИХОДИ </t>
  </si>
  <si>
    <t xml:space="preserve">МЕШОВИТИ И НЕОДРЕЂЕНИ ПРИХОДИ </t>
  </si>
  <si>
    <t>Мешовити и неодређени приходи</t>
  </si>
  <si>
    <t xml:space="preserve">МЕМОРАНДУМСКЕ СТАВКЕ ЗА РЕФУНДАЦИЈУ РАСХОДА </t>
  </si>
  <si>
    <t>Меморандумске ставке за рефундацију расхода</t>
  </si>
  <si>
    <t xml:space="preserve">ПРИХОДИ ИЗ БУЏЕТА </t>
  </si>
  <si>
    <t>Приходи из буџета</t>
  </si>
  <si>
    <t xml:space="preserve">УКУПНИ ПРИХОДИ И ПРИМАЊА   </t>
  </si>
  <si>
    <t xml:space="preserve">РАСХОДИ ЗА ЗАПОСЛЕНЕ  </t>
  </si>
  <si>
    <t xml:space="preserve">ПЛАТЕ, ДОДАЦИ  И НАКНАДЕ ЗАПОСЛЕНИХ  (ЗАРАДЕ) </t>
  </si>
  <si>
    <t>Плате, додаци и накнаде запослених</t>
  </si>
  <si>
    <t xml:space="preserve">СОЦИЈАЛНИ ДОПРИНОСИ НА ТЕРЕТ ПОСЛОДАВЦА 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</si>
  <si>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</si>
  <si>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</si>
  <si>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</si>
  <si>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 xml:space="preserve">СОЦИЈАЛНА ДАВАЊА ЗАПОСЛЕНИМА </t>
  </si>
  <si>
    <t>Исплата накнада за време одсуствовања с посла на терет фондова</t>
  </si>
  <si>
    <t xml:space="preserve">НАКНАДЕ ТРОШКОВА ЗА ЗАПОСЛЕНЕ </t>
  </si>
  <si>
    <t>Накнаде трошкова за запослене</t>
  </si>
  <si>
    <t xml:space="preserve">КОРИШЋЕЊЕ УСЛУГА И РОБА   </t>
  </si>
  <si>
    <t xml:space="preserve">СТАЛНИ ТРОШКОВИ 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</si>
  <si>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</si>
  <si>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</si>
  <si>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</si>
  <si>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</si>
  <si>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Телефон фиксни</t>
  </si>
  <si>
    <t>Телефон мобилни</t>
  </si>
  <si>
    <t>Пошта</t>
  </si>
  <si>
    <t>Трошкови осигурања</t>
  </si>
  <si>
    <t>Осигурање возила</t>
  </si>
  <si>
    <t>Осигурање опреме</t>
  </si>
  <si>
    <t>Осигурање запослених у сл.несреће на раду</t>
  </si>
  <si>
    <t>Здравствено осигурање запослених</t>
  </si>
  <si>
    <t xml:space="preserve">ТРОШКОВИ ПУТОВАЊА </t>
  </si>
  <si>
    <t>Трошкови службених путовања у земљи</t>
  </si>
  <si>
    <t>Трошкови дневница на службеном путу</t>
  </si>
  <si>
    <t>Накнада за употребу сопственог возила</t>
  </si>
  <si>
    <t>Остали трошкови за служ. путовања у земљи - путарине, аутоб.карте и сл.</t>
  </si>
  <si>
    <t xml:space="preserve">УСЛУГЕ ПО УГОВОРУ </t>
  </si>
  <si>
    <t>Компјутерске услуге</t>
  </si>
  <si>
    <t>Услуге образовања и усавршавања запослених</t>
  </si>
  <si>
    <t>Котизација за семинаре</t>
  </si>
  <si>
    <t>Услуге консултовања - рачуноводствени софтвер</t>
  </si>
  <si>
    <t>Услуге информисања</t>
  </si>
  <si>
    <t>Стручне услуге</t>
  </si>
  <si>
    <t>Остале стручне услуге</t>
  </si>
  <si>
    <t>Правно заступање пред домаћим судовима</t>
  </si>
  <si>
    <t>Репрезентација</t>
  </si>
  <si>
    <t>Остале опште услуге</t>
  </si>
  <si>
    <t xml:space="preserve">СПЕЦИЈАЛИЗОВАНЕ УСЛУГЕ   </t>
  </si>
  <si>
    <t>Остале специјализоване услуге</t>
  </si>
  <si>
    <t xml:space="preserve">ТЕКУЋЕ ПОПРАВКЕ И ОДРЖАВАЊЕ </t>
  </si>
  <si>
    <t>Текуће поправке и одржавање зграда и објеката</t>
  </si>
  <si>
    <t>Радови на водоводу и канализацији</t>
  </si>
  <si>
    <t>Централно грејање</t>
  </si>
  <si>
    <t>Електричне инсталације</t>
  </si>
  <si>
    <t>Текуће поправке и одржавање опреме</t>
  </si>
  <si>
    <t>Остале поправке и одржавање аута</t>
  </si>
  <si>
    <t>Рачунарска опрема - поправке</t>
  </si>
  <si>
    <t>Поправке уградне опреме - климе</t>
  </si>
  <si>
    <t xml:space="preserve">МАТЕРИЈАЛ </t>
  </si>
  <si>
    <t>Административни материјал</t>
  </si>
  <si>
    <t>Канцеларијски материјал</t>
  </si>
  <si>
    <t>Материјали за образовање и усавршавање запослених</t>
  </si>
  <si>
    <t>Стручна литература за образовање запослених</t>
  </si>
  <si>
    <t>Материјали за саобраћај - бензин</t>
  </si>
  <si>
    <t>Бензин</t>
  </si>
  <si>
    <t>Остали материјал за превозна средства</t>
  </si>
  <si>
    <t>Материјали за одржавање хигијене и угоститељство</t>
  </si>
  <si>
    <t>Остали материјал за одржавање хигијене</t>
  </si>
  <si>
    <t>Пића</t>
  </si>
  <si>
    <t>Материјали за посебне намене</t>
  </si>
  <si>
    <t xml:space="preserve">НАКНАДЕ ЗА СОЦИЈАЛНУ ЗАШТИТУ ИЗ БУЏЕТА </t>
  </si>
  <si>
    <t>Накнаде из буџета у случају болести и инвалидности</t>
  </si>
  <si>
    <t xml:space="preserve">Накнаде из буџета за децу и породицу </t>
  </si>
  <si>
    <t>Старосне и породичне пензије из буџета</t>
  </si>
  <si>
    <t>Накнаде из буџета у случају смрти</t>
  </si>
  <si>
    <t xml:space="preserve">Накнаде из буџета за становање и живот </t>
  </si>
  <si>
    <t>Остале накнаде из буџета</t>
  </si>
  <si>
    <t xml:space="preserve">ПОРЕЗИ, ОБАВЕЗНЕ ТАКСЕ И КАЗНЕ </t>
  </si>
  <si>
    <t>Регистрација возила</t>
  </si>
  <si>
    <t>Републичке таксе</t>
  </si>
  <si>
    <t>Судске таксе</t>
  </si>
  <si>
    <t xml:space="preserve">ОСНОВНА СРЕДСТВА </t>
  </si>
  <si>
    <t xml:space="preserve">МАШИНЕ И ОПРЕМА </t>
  </si>
  <si>
    <t>Опрема за саобраћај</t>
  </si>
  <si>
    <t>Административна опрема</t>
  </si>
  <si>
    <t>Опрема - клима уређај</t>
  </si>
  <si>
    <t>Рачунар</t>
  </si>
  <si>
    <t>Штампач</t>
  </si>
  <si>
    <t xml:space="preserve">УКУПНИ РАСХОДИ И ИЗДАЦИ </t>
  </si>
  <si>
    <t xml:space="preserve">ТЕКУЋИ ПРИХОДИ И ПРИМАЊА ОД ПРОДАЈЕ НЕФИНАНСИЈСКЕ ИМОВИНЕ </t>
  </si>
  <si>
    <t xml:space="preserve">ТЕКУЋИ РАСХОДИ И ИЗДАЦИ ЗА НЕФИНАНСИЈСКУ ИМОВИНУ </t>
  </si>
  <si>
    <t xml:space="preserve">Вишак прихода  и примања – буџетски суфицит </t>
  </si>
  <si>
    <t xml:space="preserve">Мањак прихода и примања  – буџетски дефицит </t>
  </si>
  <si>
    <t xml:space="preserve">Датум: 21.02.2018. </t>
  </si>
  <si>
    <t>НАЗИВ УСТАНОВЕ   Центар за социјални рад "Оџаци"</t>
  </si>
  <si>
    <t>Наредбодавац</t>
  </si>
  <si>
    <t>СЕДИШТЕ УСТАНОВЕ  Оџаци</t>
  </si>
  <si>
    <t>5</t>
  </si>
  <si>
    <t>6</t>
  </si>
  <si>
    <t>7</t>
  </si>
  <si>
    <t>8</t>
  </si>
  <si>
    <t>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</si>
</sst>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name val="Arial"/>
      <charset val="204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color indexed="10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49" fontId="2" fillId="0" borderId="0" xfId="1" applyNumberFormat="1" applyFont="1"/>
    <xf numFmtId="4" fontId="2" fillId="0" borderId="0" xfId="1" applyNumberFormat="1" applyFont="1"/>
    <xf numFmtId="4" fontId="3" fillId="0" borderId="0" xfId="1" applyNumberFormat="1" applyFont="1" applyAlignment="1">
      <alignment horizontal="center"/>
    </xf>
    <xf numFmtId="4" fontId="3" fillId="0" borderId="0" xfId="1" applyNumberFormat="1" applyFont="1" applyAlignment="1">
      <alignment horizontal="center"/>
    </xf>
    <xf numFmtId="4" fontId="2" fillId="0" borderId="0" xfId="1" applyNumberFormat="1" applyFont="1" applyProtection="1">
      <protection locked="0"/>
    </xf>
    <xf numFmtId="4" fontId="3" fillId="0" borderId="1" xfId="1" applyNumberFormat="1" applyFont="1" applyBorder="1" applyAlignment="1">
      <alignment horizontal="center" vertical="center" wrapText="1"/>
    </xf>
    <xf numFmtId="49" fontId="2" fillId="0" borderId="0" xfId="1" applyNumberFormat="1" applyFont="1" applyAlignment="1">
      <alignment vertical="center"/>
    </xf>
    <xf numFmtId="4" fontId="2" fillId="0" borderId="0" xfId="1" applyNumberFormat="1" applyFont="1" applyAlignment="1">
      <alignment vertical="center"/>
    </xf>
    <xf numFmtId="4" fontId="4" fillId="0" borderId="0" xfId="0" applyNumberFormat="1" applyFont="1"/>
    <xf numFmtId="49" fontId="3" fillId="0" borderId="0" xfId="1" applyNumberFormat="1" applyFont="1" applyAlignment="1" applyProtection="1">
      <protection locked="0"/>
    </xf>
    <xf numFmtId="4" fontId="3" fillId="0" borderId="0" xfId="1" applyNumberFormat="1" applyFont="1" applyAlignment="1" applyProtection="1">
      <protection locked="0"/>
    </xf>
    <xf numFmtId="49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wrapText="1"/>
    </xf>
    <xf numFmtId="4" fontId="3" fillId="0" borderId="0" xfId="1" applyNumberFormat="1" applyFont="1" applyBorder="1" applyAlignment="1">
      <alignment horizontal="center" wrapText="1"/>
    </xf>
    <xf numFmtId="4" fontId="3" fillId="0" borderId="0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vertical="center" wrapText="1"/>
    </xf>
    <xf numFmtId="4" fontId="3" fillId="0" borderId="1" xfId="1" applyNumberFormat="1" applyFont="1" applyBorder="1" applyAlignment="1" applyProtection="1">
      <alignment horizontal="right" vertical="center" wrapText="1"/>
    </xf>
    <xf numFmtId="4" fontId="3" fillId="0" borderId="1" xfId="1" applyNumberFormat="1" applyFont="1" applyBorder="1" applyAlignment="1">
      <alignment horizontal="right" vertical="center" wrapText="1"/>
    </xf>
    <xf numFmtId="4" fontId="3" fillId="0" borderId="0" xfId="1" applyNumberFormat="1" applyFont="1" applyBorder="1" applyAlignment="1">
      <alignment horizontal="righ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vertical="center" wrapText="1"/>
    </xf>
    <xf numFmtId="4" fontId="3" fillId="0" borderId="1" xfId="1" applyNumberFormat="1" applyFont="1" applyBorder="1" applyAlignment="1" applyProtection="1">
      <alignment horizontal="right" vertical="center" wrapText="1"/>
      <protection locked="0"/>
    </xf>
    <xf numFmtId="4" fontId="2" fillId="0" borderId="1" xfId="1" applyNumberFormat="1" applyFont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 wrapText="1"/>
      <protection locked="0"/>
    </xf>
    <xf numFmtId="4" fontId="3" fillId="0" borderId="1" xfId="1" applyNumberFormat="1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righ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" fontId="3" fillId="0" borderId="0" xfId="1" applyNumberFormat="1" applyFont="1" applyBorder="1" applyAlignment="1">
      <alignment vertical="center" wrapText="1"/>
    </xf>
    <xf numFmtId="49" fontId="2" fillId="0" borderId="1" xfId="1" applyNumberFormat="1" applyFont="1" applyBorder="1" applyAlignment="1">
      <alignment horizontal="left" vertical="center" wrapText="1"/>
    </xf>
    <xf numFmtId="49" fontId="5" fillId="0" borderId="0" xfId="1" applyNumberFormat="1" applyFont="1"/>
    <xf numFmtId="49" fontId="5" fillId="0" borderId="0" xfId="1" applyNumberFormat="1" applyFont="1" applyAlignment="1" applyProtection="1">
      <alignment horizontal="left" vertical="center"/>
      <protection locked="0"/>
    </xf>
    <xf numFmtId="4" fontId="3" fillId="0" borderId="0" xfId="1" applyNumberFormat="1" applyFont="1" applyAlignment="1" applyProtection="1">
      <alignment horizontal="left" vertical="center"/>
      <protection locked="0"/>
    </xf>
    <xf numFmtId="4" fontId="2" fillId="0" borderId="0" xfId="1" applyNumberFormat="1" applyFont="1" applyAlignment="1" applyProtection="1">
      <alignment horizontal="center" vertical="center"/>
      <protection locked="0"/>
    </xf>
    <xf numFmtId="49" fontId="3" fillId="0" borderId="0" xfId="1" applyNumberFormat="1" applyFont="1" applyAlignment="1" applyProtection="1">
      <alignment horizontal="left" vertical="center"/>
      <protection locked="0"/>
    </xf>
    <xf numFmtId="49" fontId="2" fillId="0" borderId="0" xfId="1" applyNumberFormat="1" applyFont="1" applyAlignment="1" applyProtection="1">
      <alignment vertical="center"/>
      <protection locked="0"/>
    </xf>
    <xf numFmtId="49" fontId="3" fillId="0" borderId="0" xfId="1" applyNumberFormat="1" applyFont="1" applyAlignment="1" applyProtection="1">
      <alignment vertical="center"/>
      <protection locked="0"/>
    </xf>
    <xf numFmtId="4" fontId="3" fillId="0" borderId="0" xfId="1" applyNumberFormat="1" applyFont="1" applyAlignment="1" applyProtection="1">
      <alignment horizontal="right" vertical="center"/>
      <protection locked="0"/>
    </xf>
    <xf numFmtId="4" fontId="3" fillId="0" borderId="0" xfId="1" applyNumberFormat="1" applyFont="1" applyAlignment="1">
      <alignment vertical="center"/>
    </xf>
    <xf numFmtId="4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/>
    </xf>
    <xf numFmtId="49" fontId="3" fillId="0" borderId="0" xfId="1" applyNumberFormat="1" applyFont="1" applyAlignment="1">
      <alignment vertical="center"/>
    </xf>
    <xf numFmtId="49" fontId="4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topLeftCell="A100" workbookViewId="0">
      <selection activeCell="A101" sqref="A101:XFD101"/>
    </sheetView>
  </sheetViews>
  <sheetFormatPr defaultColWidth="20.5703125" defaultRowHeight="12.75"/>
  <cols>
    <col min="1" max="1" width="10.7109375" style="43" customWidth="1"/>
    <col min="2" max="2" width="20.5703125" style="9"/>
    <col min="3" max="3" width="17.140625" style="9" customWidth="1"/>
    <col min="4" max="4" width="17.85546875" style="9" customWidth="1"/>
    <col min="5" max="5" width="17.140625" style="9" customWidth="1"/>
    <col min="6" max="6" width="13.85546875" style="9" customWidth="1"/>
    <col min="7" max="7" width="14.28515625" style="9" customWidth="1"/>
    <col min="8" max="8" width="16.140625" style="9" customWidth="1"/>
    <col min="9" max="16384" width="20.5703125" style="9"/>
  </cols>
  <sheetData>
    <row r="1" spans="1:9">
      <c r="A1" s="1"/>
      <c r="B1" s="2"/>
      <c r="C1" s="2"/>
      <c r="D1" s="2"/>
      <c r="E1" s="2"/>
      <c r="F1" s="2"/>
      <c r="G1" s="2"/>
      <c r="H1" s="2"/>
      <c r="I1" s="2"/>
    </row>
    <row r="2" spans="1:9">
      <c r="A2" s="3" t="s">
        <v>0</v>
      </c>
      <c r="B2" s="3"/>
      <c r="C2" s="3"/>
      <c r="D2" s="3"/>
      <c r="E2" s="3"/>
      <c r="F2" s="3"/>
      <c r="G2" s="3"/>
      <c r="H2" s="3"/>
      <c r="I2" s="4"/>
    </row>
    <row r="3" spans="1:9">
      <c r="A3" s="3"/>
      <c r="B3" s="3"/>
      <c r="C3" s="3"/>
      <c r="D3" s="3"/>
      <c r="E3" s="3"/>
      <c r="F3" s="3"/>
      <c r="G3" s="3"/>
      <c r="H3" s="3"/>
      <c r="I3" s="4"/>
    </row>
    <row r="4" spans="1:9" ht="0.75" customHeight="1">
      <c r="A4" s="10"/>
      <c r="B4" s="11"/>
      <c r="C4" s="11"/>
      <c r="D4" s="11"/>
      <c r="E4" s="11"/>
      <c r="F4" s="11"/>
      <c r="G4" s="11"/>
      <c r="H4" s="5"/>
      <c r="I4" s="5"/>
    </row>
    <row r="5" spans="1:9" ht="63.75">
      <c r="A5" s="12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13" t="s">
        <v>8</v>
      </c>
      <c r="I5" s="14"/>
    </row>
    <row r="6" spans="1:9">
      <c r="A6" s="12" t="s">
        <v>9</v>
      </c>
      <c r="B6" s="12">
        <v>2</v>
      </c>
      <c r="C6" s="12">
        <v>3</v>
      </c>
      <c r="D6" s="12">
        <v>4</v>
      </c>
      <c r="E6" s="12" t="s">
        <v>113</v>
      </c>
      <c r="F6" s="12" t="s">
        <v>114</v>
      </c>
      <c r="G6" s="12" t="s">
        <v>115</v>
      </c>
      <c r="H6" s="12" t="s">
        <v>116</v>
      </c>
      <c r="I6" s="15"/>
    </row>
    <row r="7" spans="1:9">
      <c r="A7" s="12">
        <v>700000</v>
      </c>
      <c r="B7" s="16" t="s">
        <v>10</v>
      </c>
      <c r="C7" s="17">
        <f>SUM(D7:H7)</f>
        <v>36749177.340000004</v>
      </c>
      <c r="D7" s="18">
        <f>D18</f>
        <v>17488591.620000001</v>
      </c>
      <c r="E7" s="18">
        <f t="shared" ref="E7:H7" si="0">E18</f>
        <v>350000</v>
      </c>
      <c r="F7" s="18">
        <f t="shared" si="0"/>
        <v>195769.24</v>
      </c>
      <c r="G7" s="18">
        <f t="shared" si="0"/>
        <v>238466</v>
      </c>
      <c r="H7" s="18">
        <f t="shared" si="0"/>
        <v>18476350.48</v>
      </c>
      <c r="I7" s="19"/>
    </row>
    <row r="8" spans="1:9" ht="38.25">
      <c r="A8" s="12">
        <v>733000</v>
      </c>
      <c r="B8" s="16" t="s">
        <v>11</v>
      </c>
      <c r="C8" s="17">
        <f t="shared" ref="C8:C60" si="1">SUM(D8:H8)</f>
        <v>18476350.48</v>
      </c>
      <c r="D8" s="18"/>
      <c r="E8" s="18"/>
      <c r="F8" s="18"/>
      <c r="G8" s="18"/>
      <c r="H8" s="18">
        <f>H7</f>
        <v>18476350.48</v>
      </c>
      <c r="I8" s="19"/>
    </row>
    <row r="9" spans="1:9" ht="25.5">
      <c r="A9" s="20" t="s">
        <v>12</v>
      </c>
      <c r="B9" s="21" t="s">
        <v>13</v>
      </c>
      <c r="C9" s="17">
        <f t="shared" si="1"/>
        <v>18826350.48</v>
      </c>
      <c r="D9" s="23"/>
      <c r="E9" s="23">
        <v>350000</v>
      </c>
      <c r="F9" s="23"/>
      <c r="G9" s="23"/>
      <c r="H9" s="23">
        <v>18476350.48</v>
      </c>
      <c r="I9" s="24"/>
    </row>
    <row r="10" spans="1:9">
      <c r="A10" s="12">
        <v>740000</v>
      </c>
      <c r="B10" s="16" t="s">
        <v>14</v>
      </c>
      <c r="C10" s="17">
        <f t="shared" si="1"/>
        <v>0</v>
      </c>
      <c r="D10" s="18"/>
      <c r="E10" s="18"/>
      <c r="F10" s="18"/>
      <c r="G10" s="18"/>
      <c r="H10" s="18"/>
      <c r="I10" s="19"/>
    </row>
    <row r="11" spans="1:9" ht="36.75" customHeight="1">
      <c r="A11" s="12">
        <v>745000</v>
      </c>
      <c r="B11" s="16" t="s">
        <v>15</v>
      </c>
      <c r="C11" s="17">
        <f t="shared" si="1"/>
        <v>0</v>
      </c>
      <c r="D11" s="18"/>
      <c r="E11" s="18"/>
      <c r="F11" s="18"/>
      <c r="G11" s="18"/>
      <c r="H11" s="18"/>
      <c r="I11" s="19"/>
    </row>
    <row r="12" spans="1:9" ht="25.5">
      <c r="A12" s="20">
        <v>745100</v>
      </c>
      <c r="B12" s="21" t="s">
        <v>16</v>
      </c>
      <c r="C12" s="17">
        <f t="shared" si="1"/>
        <v>238466</v>
      </c>
      <c r="D12" s="23"/>
      <c r="E12" s="23"/>
      <c r="F12" s="23"/>
      <c r="G12" s="23">
        <v>238466</v>
      </c>
      <c r="H12" s="23"/>
      <c r="I12" s="24"/>
    </row>
    <row r="13" spans="1:9" ht="51">
      <c r="A13" s="12">
        <v>771000</v>
      </c>
      <c r="B13" s="16" t="s">
        <v>17</v>
      </c>
      <c r="C13" s="17"/>
      <c r="D13" s="18"/>
      <c r="E13" s="18"/>
      <c r="F13" s="18"/>
      <c r="G13" s="18"/>
      <c r="H13" s="18"/>
      <c r="I13" s="19"/>
    </row>
    <row r="14" spans="1:9" ht="38.25">
      <c r="A14" s="20">
        <v>771100</v>
      </c>
      <c r="B14" s="21" t="s">
        <v>18</v>
      </c>
      <c r="C14" s="17">
        <f t="shared" si="1"/>
        <v>195769.24</v>
      </c>
      <c r="D14" s="23"/>
      <c r="E14" s="23"/>
      <c r="F14" s="23">
        <v>195769.24</v>
      </c>
      <c r="G14" s="23"/>
      <c r="H14" s="23"/>
      <c r="I14" s="24"/>
    </row>
    <row r="15" spans="1:9">
      <c r="A15" s="12">
        <v>790000</v>
      </c>
      <c r="B15" s="16" t="s">
        <v>19</v>
      </c>
      <c r="C15" s="17">
        <f t="shared" si="1"/>
        <v>17488591.620000001</v>
      </c>
      <c r="D15" s="18">
        <f>D16</f>
        <v>17488591.620000001</v>
      </c>
      <c r="E15" s="18"/>
      <c r="F15" s="18"/>
      <c r="G15" s="18"/>
      <c r="H15" s="18">
        <v>0</v>
      </c>
      <c r="I15" s="19"/>
    </row>
    <row r="16" spans="1:9">
      <c r="A16" s="12">
        <v>791000</v>
      </c>
      <c r="B16" s="16" t="s">
        <v>19</v>
      </c>
      <c r="C16" s="17">
        <f t="shared" si="1"/>
        <v>17488591.620000001</v>
      </c>
      <c r="D16" s="18">
        <f>D17</f>
        <v>17488591.620000001</v>
      </c>
      <c r="E16" s="18"/>
      <c r="F16" s="18"/>
      <c r="G16" s="18"/>
      <c r="H16" s="18">
        <v>0</v>
      </c>
      <c r="I16" s="19"/>
    </row>
    <row r="17" spans="1:9">
      <c r="A17" s="20">
        <v>791100</v>
      </c>
      <c r="B17" s="21" t="s">
        <v>20</v>
      </c>
      <c r="C17" s="17">
        <f t="shared" si="1"/>
        <v>17488591.620000001</v>
      </c>
      <c r="D17" s="23">
        <v>17488591.620000001</v>
      </c>
      <c r="E17" s="23"/>
      <c r="F17" s="23"/>
      <c r="G17" s="23"/>
      <c r="H17" s="23"/>
      <c r="I17" s="24"/>
    </row>
    <row r="18" spans="1:9" ht="25.5">
      <c r="A18" s="12"/>
      <c r="B18" s="16" t="s">
        <v>21</v>
      </c>
      <c r="C18" s="17">
        <f t="shared" si="1"/>
        <v>36749177.340000004</v>
      </c>
      <c r="D18" s="18">
        <f>D17</f>
        <v>17488591.620000001</v>
      </c>
      <c r="E18" s="18">
        <f>E9</f>
        <v>350000</v>
      </c>
      <c r="F18" s="18">
        <f>F14</f>
        <v>195769.24</v>
      </c>
      <c r="G18" s="18">
        <f>G12</f>
        <v>238466</v>
      </c>
      <c r="H18" s="18">
        <f>H9</f>
        <v>18476350.48</v>
      </c>
      <c r="I18" s="19"/>
    </row>
    <row r="19" spans="1:9">
      <c r="A19" s="12"/>
      <c r="B19" s="16"/>
      <c r="C19" s="17"/>
      <c r="D19" s="18"/>
      <c r="E19" s="18"/>
      <c r="F19" s="18"/>
      <c r="G19" s="18"/>
      <c r="H19" s="18"/>
      <c r="I19" s="19"/>
    </row>
    <row r="20" spans="1:9" ht="63.75" customHeight="1">
      <c r="A20" s="12" t="s">
        <v>1</v>
      </c>
      <c r="B20" s="6" t="s">
        <v>2</v>
      </c>
      <c r="C20" s="17">
        <f t="shared" si="1"/>
        <v>0</v>
      </c>
      <c r="D20" s="6" t="s">
        <v>4</v>
      </c>
      <c r="E20" s="6" t="s">
        <v>5</v>
      </c>
      <c r="F20" s="6" t="s">
        <v>6</v>
      </c>
      <c r="G20" s="6" t="s">
        <v>7</v>
      </c>
      <c r="H20" s="13" t="s">
        <v>8</v>
      </c>
      <c r="I20" s="14"/>
    </row>
    <row r="21" spans="1:9">
      <c r="A21" s="12" t="s">
        <v>9</v>
      </c>
      <c r="B21" s="12">
        <v>2</v>
      </c>
      <c r="C21" s="17">
        <f t="shared" si="1"/>
        <v>8</v>
      </c>
      <c r="D21" s="12" t="s">
        <v>117</v>
      </c>
      <c r="E21" s="12" t="s">
        <v>113</v>
      </c>
      <c r="F21" s="12" t="s">
        <v>114</v>
      </c>
      <c r="G21" s="12" t="s">
        <v>115</v>
      </c>
      <c r="H21" s="12">
        <v>8</v>
      </c>
      <c r="I21" s="15"/>
    </row>
    <row r="22" spans="1:9" ht="25.5">
      <c r="A22" s="12">
        <v>410000</v>
      </c>
      <c r="B22" s="25" t="s">
        <v>22</v>
      </c>
      <c r="C22" s="17">
        <f t="shared" si="1"/>
        <v>13728829.58</v>
      </c>
      <c r="D22" s="18">
        <f>D23+D25+D31</f>
        <v>10890837.689999999</v>
      </c>
      <c r="E22" s="18"/>
      <c r="F22" s="18"/>
      <c r="G22" s="18"/>
      <c r="H22" s="18">
        <f>H23+H25+H31</f>
        <v>2837991.89</v>
      </c>
      <c r="I22" s="19"/>
    </row>
    <row r="23" spans="1:9" ht="51">
      <c r="A23" s="12">
        <v>411000</v>
      </c>
      <c r="B23" s="25" t="s">
        <v>23</v>
      </c>
      <c r="C23" s="17">
        <f t="shared" si="1"/>
        <v>11332404.879999999</v>
      </c>
      <c r="D23" s="18">
        <f>SUM(D24)</f>
        <v>9000633.6699999999</v>
      </c>
      <c r="E23" s="18"/>
      <c r="F23" s="18"/>
      <c r="G23" s="18"/>
      <c r="H23" s="18">
        <f>H24</f>
        <v>2331771.21</v>
      </c>
      <c r="I23" s="19"/>
    </row>
    <row r="24" spans="1:9" ht="25.5">
      <c r="A24" s="20">
        <v>411111</v>
      </c>
      <c r="B24" s="26" t="s">
        <v>24</v>
      </c>
      <c r="C24" s="17">
        <f t="shared" si="1"/>
        <v>11332404.879999999</v>
      </c>
      <c r="D24" s="23">
        <v>9000633.6699999999</v>
      </c>
      <c r="E24" s="23"/>
      <c r="F24" s="23"/>
      <c r="G24" s="23"/>
      <c r="H24" s="23">
        <v>2331771.21</v>
      </c>
      <c r="I24" s="24"/>
    </row>
    <row r="25" spans="1:9" ht="38.25">
      <c r="A25" s="12">
        <v>412000</v>
      </c>
      <c r="B25" s="25" t="s">
        <v>25</v>
      </c>
      <c r="C25" s="17">
        <f t="shared" si="1"/>
        <v>2028525.6500000001</v>
      </c>
      <c r="D25" s="18">
        <f>SUM(D26:D28)</f>
        <v>1611138.59</v>
      </c>
      <c r="E25" s="18"/>
      <c r="F25" s="18"/>
      <c r="G25" s="18"/>
      <c r="H25" s="18">
        <f>SUM(H26:H28)</f>
        <v>417387.06</v>
      </c>
      <c r="I25" s="19"/>
    </row>
    <row r="26" spans="1:9" ht="38.25">
      <c r="A26" s="20">
        <v>412111</v>
      </c>
      <c r="B26" s="26" t="s">
        <v>26</v>
      </c>
      <c r="C26" s="17">
        <f t="shared" si="1"/>
        <v>1359905.6099999999</v>
      </c>
      <c r="D26" s="23">
        <v>1080092.99</v>
      </c>
      <c r="E26" s="23"/>
      <c r="F26" s="23"/>
      <c r="G26" s="23"/>
      <c r="H26" s="23">
        <v>279812.62</v>
      </c>
      <c r="I26" s="24"/>
    </row>
    <row r="27" spans="1:9" ht="38.25">
      <c r="A27" s="20">
        <v>412211</v>
      </c>
      <c r="B27" s="26" t="s">
        <v>27</v>
      </c>
      <c r="C27" s="17">
        <f t="shared" si="1"/>
        <v>583626.04</v>
      </c>
      <c r="D27" s="23">
        <v>463539.86</v>
      </c>
      <c r="E27" s="23"/>
      <c r="F27" s="23"/>
      <c r="G27" s="23"/>
      <c r="H27" s="23">
        <v>120086.18</v>
      </c>
      <c r="I27" s="24"/>
    </row>
    <row r="28" spans="1:9" ht="25.5">
      <c r="A28" s="20">
        <v>412311</v>
      </c>
      <c r="B28" s="26" t="s">
        <v>28</v>
      </c>
      <c r="C28" s="17">
        <f t="shared" si="1"/>
        <v>84994</v>
      </c>
      <c r="D28" s="23">
        <v>67505.740000000005</v>
      </c>
      <c r="E28" s="23"/>
      <c r="F28" s="23"/>
      <c r="G28" s="23"/>
      <c r="H28" s="23">
        <v>17488.259999999998</v>
      </c>
      <c r="I28" s="24"/>
    </row>
    <row r="29" spans="1:9" ht="25.5">
      <c r="A29" s="12">
        <v>414000</v>
      </c>
      <c r="B29" s="25" t="s">
        <v>29</v>
      </c>
      <c r="C29" s="17"/>
      <c r="D29" s="18"/>
      <c r="E29" s="18"/>
      <c r="F29" s="18"/>
      <c r="G29" s="18"/>
      <c r="H29" s="18"/>
      <c r="I29" s="19"/>
    </row>
    <row r="30" spans="1:9" ht="50.25" customHeight="1">
      <c r="A30" s="20">
        <v>414100</v>
      </c>
      <c r="B30" s="26" t="s">
        <v>30</v>
      </c>
      <c r="C30" s="17">
        <f t="shared" si="1"/>
        <v>195769.24</v>
      </c>
      <c r="D30" s="23"/>
      <c r="E30" s="23"/>
      <c r="F30" s="23">
        <v>195769.24</v>
      </c>
      <c r="G30" s="23"/>
      <c r="H30" s="23"/>
      <c r="I30" s="24"/>
    </row>
    <row r="31" spans="1:9" ht="25.5">
      <c r="A31" s="12">
        <v>415000</v>
      </c>
      <c r="B31" s="25" t="s">
        <v>31</v>
      </c>
      <c r="C31" s="17">
        <f t="shared" si="1"/>
        <v>367899.05</v>
      </c>
      <c r="D31" s="18">
        <f>D32</f>
        <v>279065.43</v>
      </c>
      <c r="E31" s="18"/>
      <c r="F31" s="18"/>
      <c r="G31" s="18"/>
      <c r="H31" s="18">
        <f>H32</f>
        <v>88833.62</v>
      </c>
      <c r="I31" s="19"/>
    </row>
    <row r="32" spans="1:9" ht="25.5">
      <c r="A32" s="20">
        <v>415112</v>
      </c>
      <c r="B32" s="26" t="s">
        <v>32</v>
      </c>
      <c r="C32" s="17">
        <f t="shared" si="1"/>
        <v>367899.05</v>
      </c>
      <c r="D32" s="23">
        <v>279065.43</v>
      </c>
      <c r="E32" s="23"/>
      <c r="F32" s="23"/>
      <c r="G32" s="23"/>
      <c r="H32" s="23">
        <v>88833.62</v>
      </c>
      <c r="I32" s="24"/>
    </row>
    <row r="33" spans="1:9" ht="25.5">
      <c r="A33" s="12">
        <v>420000</v>
      </c>
      <c r="B33" s="25" t="s">
        <v>33</v>
      </c>
      <c r="C33" s="17">
        <f t="shared" si="1"/>
        <v>7455487.1600000001</v>
      </c>
      <c r="D33" s="18">
        <f>D34+D47+D52+D66+D68+D77+D89+D96+D100</f>
        <v>6597753.9299999997</v>
      </c>
      <c r="E33" s="18">
        <v>305000</v>
      </c>
      <c r="F33" s="18"/>
      <c r="G33" s="18"/>
      <c r="H33" s="18">
        <f>H34</f>
        <v>552733.23</v>
      </c>
      <c r="I33" s="19"/>
    </row>
    <row r="34" spans="1:9">
      <c r="A34" s="12">
        <v>421000</v>
      </c>
      <c r="B34" s="25" t="s">
        <v>34</v>
      </c>
      <c r="C34" s="17">
        <f t="shared" si="1"/>
        <v>952723.65</v>
      </c>
      <c r="D34" s="18">
        <f>D35+D36+D37+D38+D42</f>
        <v>396990.42000000004</v>
      </c>
      <c r="E34" s="18">
        <v>3000</v>
      </c>
      <c r="F34" s="18"/>
      <c r="G34" s="18"/>
      <c r="H34" s="18">
        <f>H35+H36+H37+H38+H42</f>
        <v>552733.23</v>
      </c>
      <c r="I34" s="19"/>
    </row>
    <row r="35" spans="1:9" ht="38.25">
      <c r="A35" s="20">
        <v>421111</v>
      </c>
      <c r="B35" s="26" t="s">
        <v>35</v>
      </c>
      <c r="C35" s="17">
        <f t="shared" si="1"/>
        <v>132873.64000000001</v>
      </c>
      <c r="D35" s="23">
        <v>47494.8</v>
      </c>
      <c r="E35" s="23">
        <v>3361.68</v>
      </c>
      <c r="F35" s="23"/>
      <c r="G35" s="23"/>
      <c r="H35" s="23">
        <v>82017.16</v>
      </c>
      <c r="I35" s="24"/>
    </row>
    <row r="36" spans="1:9">
      <c r="A36" s="20">
        <v>421211</v>
      </c>
      <c r="B36" s="26" t="s">
        <v>36</v>
      </c>
      <c r="C36" s="17">
        <f t="shared" si="1"/>
        <v>419111.5</v>
      </c>
      <c r="D36" s="23">
        <v>126169.11</v>
      </c>
      <c r="E36" s="23"/>
      <c r="F36" s="23"/>
      <c r="G36" s="23"/>
      <c r="H36" s="23">
        <v>292942.39</v>
      </c>
      <c r="I36" s="24"/>
    </row>
    <row r="37" spans="1:9">
      <c r="A37" s="20">
        <v>421311</v>
      </c>
      <c r="B37" s="26" t="s">
        <v>37</v>
      </c>
      <c r="C37" s="17">
        <f t="shared" si="1"/>
        <v>34157.730000000003</v>
      </c>
      <c r="D37" s="23">
        <v>15581.62</v>
      </c>
      <c r="E37" s="23"/>
      <c r="F37" s="23"/>
      <c r="G37" s="23"/>
      <c r="H37" s="23">
        <v>18576.11</v>
      </c>
      <c r="I37" s="24"/>
    </row>
    <row r="38" spans="1:9">
      <c r="A38" s="12">
        <v>421400</v>
      </c>
      <c r="B38" s="25" t="s">
        <v>38</v>
      </c>
      <c r="C38" s="17">
        <f t="shared" si="1"/>
        <v>278631.15000000002</v>
      </c>
      <c r="D38" s="22">
        <f>SUM(D39:D41)</f>
        <v>143552.89000000001</v>
      </c>
      <c r="E38" s="22"/>
      <c r="F38" s="22"/>
      <c r="G38" s="22"/>
      <c r="H38" s="22">
        <f t="shared" ref="H38" si="2">SUM(H39:H41)</f>
        <v>135078.26</v>
      </c>
      <c r="I38" s="24"/>
    </row>
    <row r="39" spans="1:9">
      <c r="A39" s="20">
        <v>421411</v>
      </c>
      <c r="B39" s="26" t="s">
        <v>39</v>
      </c>
      <c r="C39" s="17">
        <f t="shared" si="1"/>
        <v>98074.97</v>
      </c>
      <c r="D39" s="23">
        <v>35448.11</v>
      </c>
      <c r="E39" s="23"/>
      <c r="F39" s="23"/>
      <c r="G39" s="23"/>
      <c r="H39" s="23">
        <v>62626.86</v>
      </c>
      <c r="I39" s="24"/>
    </row>
    <row r="40" spans="1:9">
      <c r="A40" s="20">
        <v>421414</v>
      </c>
      <c r="B40" s="26" t="s">
        <v>40</v>
      </c>
      <c r="C40" s="17">
        <f t="shared" si="1"/>
        <v>112729.38</v>
      </c>
      <c r="D40" s="23">
        <v>46842.58</v>
      </c>
      <c r="E40" s="23"/>
      <c r="F40" s="23"/>
      <c r="G40" s="23"/>
      <c r="H40" s="23">
        <v>65886.8</v>
      </c>
      <c r="I40" s="24"/>
    </row>
    <row r="41" spans="1:9">
      <c r="A41" s="20">
        <v>421421</v>
      </c>
      <c r="B41" s="26" t="s">
        <v>41</v>
      </c>
      <c r="C41" s="17">
        <f t="shared" si="1"/>
        <v>67826.8</v>
      </c>
      <c r="D41" s="23">
        <v>61262.2</v>
      </c>
      <c r="E41" s="23"/>
      <c r="F41" s="23"/>
      <c r="G41" s="23"/>
      <c r="H41" s="23">
        <v>6564.6</v>
      </c>
      <c r="I41" s="24"/>
    </row>
    <row r="42" spans="1:9">
      <c r="A42" s="12">
        <v>421500</v>
      </c>
      <c r="B42" s="25" t="s">
        <v>42</v>
      </c>
      <c r="C42" s="17">
        <f t="shared" si="1"/>
        <v>88311.31</v>
      </c>
      <c r="D42" s="22">
        <f>SUM(D43:D46)</f>
        <v>64192</v>
      </c>
      <c r="E42" s="22"/>
      <c r="F42" s="22"/>
      <c r="G42" s="22"/>
      <c r="H42" s="22">
        <f t="shared" ref="H42" si="3">SUM(H43:H46)</f>
        <v>24119.309999999998</v>
      </c>
      <c r="I42" s="24"/>
    </row>
    <row r="43" spans="1:9">
      <c r="A43" s="20">
        <v>421512</v>
      </c>
      <c r="B43" s="26" t="s">
        <v>43</v>
      </c>
      <c r="C43" s="17">
        <f t="shared" si="1"/>
        <v>10227</v>
      </c>
      <c r="D43" s="23">
        <v>7660</v>
      </c>
      <c r="E43" s="23"/>
      <c r="F43" s="23"/>
      <c r="G43" s="23"/>
      <c r="H43" s="23">
        <v>2567</v>
      </c>
      <c r="I43" s="24"/>
    </row>
    <row r="44" spans="1:9">
      <c r="A44" s="20">
        <v>421513</v>
      </c>
      <c r="B44" s="26" t="s">
        <v>44</v>
      </c>
      <c r="C44" s="17">
        <f t="shared" si="1"/>
        <v>29506.309999999998</v>
      </c>
      <c r="D44" s="23">
        <v>20608</v>
      </c>
      <c r="E44" s="23"/>
      <c r="F44" s="23"/>
      <c r="G44" s="23"/>
      <c r="H44" s="23">
        <v>8898.31</v>
      </c>
      <c r="I44" s="24"/>
    </row>
    <row r="45" spans="1:9" ht="25.5">
      <c r="A45" s="20">
        <v>421521</v>
      </c>
      <c r="B45" s="26" t="s">
        <v>45</v>
      </c>
      <c r="C45" s="17">
        <f t="shared" si="1"/>
        <v>41774</v>
      </c>
      <c r="D45" s="23">
        <v>29120</v>
      </c>
      <c r="E45" s="23"/>
      <c r="F45" s="23"/>
      <c r="G45" s="23"/>
      <c r="H45" s="23">
        <v>12654</v>
      </c>
      <c r="I45" s="24"/>
    </row>
    <row r="46" spans="1:9" ht="25.5">
      <c r="A46" s="20">
        <v>421522</v>
      </c>
      <c r="B46" s="26" t="s">
        <v>46</v>
      </c>
      <c r="C46" s="17">
        <f t="shared" si="1"/>
        <v>6804</v>
      </c>
      <c r="D46" s="23">
        <v>6804</v>
      </c>
      <c r="E46" s="23"/>
      <c r="F46" s="23"/>
      <c r="G46" s="23"/>
      <c r="H46" s="23"/>
      <c r="I46" s="24"/>
    </row>
    <row r="47" spans="1:9" ht="25.5">
      <c r="A47" s="12">
        <v>422000</v>
      </c>
      <c r="B47" s="25" t="s">
        <v>47</v>
      </c>
      <c r="C47" s="17">
        <f t="shared" si="1"/>
        <v>75757</v>
      </c>
      <c r="D47" s="18">
        <f>D48</f>
        <v>66455</v>
      </c>
      <c r="E47" s="18"/>
      <c r="F47" s="18"/>
      <c r="G47" s="18"/>
      <c r="H47" s="18">
        <f>H48</f>
        <v>9302</v>
      </c>
      <c r="I47" s="19"/>
    </row>
    <row r="48" spans="1:9" ht="25.5">
      <c r="A48" s="12">
        <v>422100</v>
      </c>
      <c r="B48" s="25" t="s">
        <v>48</v>
      </c>
      <c r="C48" s="17">
        <f t="shared" si="1"/>
        <v>75757</v>
      </c>
      <c r="D48" s="18">
        <f>SUM(D49:D51)</f>
        <v>66455</v>
      </c>
      <c r="E48" s="18"/>
      <c r="F48" s="18"/>
      <c r="G48" s="18"/>
      <c r="H48" s="18">
        <f>H51</f>
        <v>9302</v>
      </c>
      <c r="I48" s="19"/>
    </row>
    <row r="49" spans="1:9" ht="25.5">
      <c r="A49" s="20">
        <v>422111</v>
      </c>
      <c r="B49" s="26" t="s">
        <v>49</v>
      </c>
      <c r="C49" s="17">
        <f t="shared" si="1"/>
        <v>62700</v>
      </c>
      <c r="D49" s="23">
        <v>62700</v>
      </c>
      <c r="E49" s="23"/>
      <c r="F49" s="23"/>
      <c r="G49" s="23"/>
      <c r="H49" s="23"/>
      <c r="I49" s="24"/>
    </row>
    <row r="50" spans="1:9" ht="25.5">
      <c r="A50" s="20">
        <v>422194</v>
      </c>
      <c r="B50" s="26" t="s">
        <v>50</v>
      </c>
      <c r="C50" s="17">
        <f t="shared" si="1"/>
        <v>1947</v>
      </c>
      <c r="D50" s="23">
        <v>1947</v>
      </c>
      <c r="E50" s="23"/>
      <c r="F50" s="23"/>
      <c r="G50" s="23"/>
      <c r="H50" s="23"/>
      <c r="I50" s="24"/>
    </row>
    <row r="51" spans="1:9" ht="51">
      <c r="A51" s="20">
        <v>422199</v>
      </c>
      <c r="B51" s="26" t="s">
        <v>51</v>
      </c>
      <c r="C51" s="17">
        <f t="shared" si="1"/>
        <v>11110</v>
      </c>
      <c r="D51" s="23">
        <v>1808</v>
      </c>
      <c r="E51" s="23"/>
      <c r="F51" s="23"/>
      <c r="G51" s="23"/>
      <c r="H51" s="23">
        <v>9302</v>
      </c>
      <c r="I51" s="24"/>
    </row>
    <row r="52" spans="1:9">
      <c r="A52" s="12">
        <v>423000</v>
      </c>
      <c r="B52" s="25" t="s">
        <v>52</v>
      </c>
      <c r="C52" s="17">
        <f t="shared" si="1"/>
        <v>5109994.6099999994</v>
      </c>
      <c r="D52" s="18">
        <f>D53+D54+D59+D62+D64</f>
        <v>4553658.51</v>
      </c>
      <c r="E52" s="18">
        <v>292000</v>
      </c>
      <c r="F52" s="18"/>
      <c r="G52" s="18"/>
      <c r="H52" s="18">
        <f>H53+H54+H59+H62+H64</f>
        <v>264336.09999999998</v>
      </c>
      <c r="I52" s="19"/>
    </row>
    <row r="53" spans="1:9">
      <c r="A53" s="20">
        <v>423200</v>
      </c>
      <c r="B53" s="26" t="s">
        <v>53</v>
      </c>
      <c r="C53" s="17">
        <f t="shared" si="1"/>
        <v>84551.88</v>
      </c>
      <c r="D53" s="23">
        <v>24551.88</v>
      </c>
      <c r="E53" s="23"/>
      <c r="F53" s="23"/>
      <c r="G53" s="23"/>
      <c r="H53" s="23">
        <v>60000</v>
      </c>
      <c r="I53" s="24"/>
    </row>
    <row r="54" spans="1:9" ht="38.25">
      <c r="A54" s="12">
        <v>423300</v>
      </c>
      <c r="B54" s="25" t="s">
        <v>54</v>
      </c>
      <c r="C54" s="17">
        <f t="shared" si="1"/>
        <v>321976</v>
      </c>
      <c r="D54" s="22">
        <f>SUM(D55:D58)</f>
        <v>243556</v>
      </c>
      <c r="E54" s="22"/>
      <c r="F54" s="22"/>
      <c r="G54" s="22"/>
      <c r="H54" s="22">
        <f>H56</f>
        <v>78420</v>
      </c>
      <c r="I54" s="24"/>
    </row>
    <row r="55" spans="1:9" ht="38.25">
      <c r="A55" s="20">
        <v>423311</v>
      </c>
      <c r="B55" s="26" t="s">
        <v>54</v>
      </c>
      <c r="C55" s="17">
        <f t="shared" si="1"/>
        <v>16000</v>
      </c>
      <c r="D55" s="23">
        <v>16000</v>
      </c>
      <c r="E55" s="22"/>
      <c r="F55" s="22"/>
      <c r="G55" s="23"/>
      <c r="H55" s="23"/>
      <c r="I55" s="24"/>
    </row>
    <row r="56" spans="1:9" ht="25.5">
      <c r="A56" s="20">
        <v>423321</v>
      </c>
      <c r="B56" s="26" t="s">
        <v>55</v>
      </c>
      <c r="C56" s="17">
        <f t="shared" si="1"/>
        <v>189816</v>
      </c>
      <c r="D56" s="23">
        <v>111396</v>
      </c>
      <c r="E56" s="23"/>
      <c r="F56" s="23"/>
      <c r="G56" s="23"/>
      <c r="H56" s="23">
        <v>78420</v>
      </c>
      <c r="I56" s="24"/>
    </row>
    <row r="57" spans="1:9" ht="44.25" customHeight="1">
      <c r="A57" s="20">
        <v>423399</v>
      </c>
      <c r="B57" s="26" t="s">
        <v>56</v>
      </c>
      <c r="C57" s="17">
        <f t="shared" si="1"/>
        <v>116160</v>
      </c>
      <c r="D57" s="23">
        <v>116160</v>
      </c>
      <c r="E57" s="23"/>
      <c r="F57" s="23"/>
      <c r="G57" s="23"/>
      <c r="H57" s="23"/>
      <c r="I57" s="24"/>
    </row>
    <row r="58" spans="1:9">
      <c r="A58" s="20">
        <v>423400</v>
      </c>
      <c r="B58" s="26" t="s">
        <v>57</v>
      </c>
      <c r="C58" s="17">
        <f t="shared" si="1"/>
        <v>0</v>
      </c>
      <c r="D58" s="23"/>
      <c r="E58" s="23"/>
      <c r="F58" s="23"/>
      <c r="G58" s="23"/>
      <c r="H58" s="23"/>
      <c r="I58" s="24"/>
    </row>
    <row r="59" spans="1:9">
      <c r="A59" s="12">
        <v>423500</v>
      </c>
      <c r="B59" s="25" t="s">
        <v>58</v>
      </c>
      <c r="C59" s="17">
        <f t="shared" si="1"/>
        <v>430822.32</v>
      </c>
      <c r="D59" s="22">
        <f>D60</f>
        <v>58334</v>
      </c>
      <c r="E59" s="22">
        <f>E60</f>
        <v>291988.32</v>
      </c>
      <c r="F59" s="22"/>
      <c r="G59" s="22"/>
      <c r="H59" s="22">
        <f>SUM(H60:H61)</f>
        <v>80500</v>
      </c>
      <c r="I59" s="24"/>
    </row>
    <row r="60" spans="1:9">
      <c r="A60" s="20">
        <v>423599</v>
      </c>
      <c r="B60" s="26" t="s">
        <v>59</v>
      </c>
      <c r="C60" s="17">
        <f t="shared" si="1"/>
        <v>350822.32</v>
      </c>
      <c r="D60" s="23">
        <v>58334</v>
      </c>
      <c r="E60" s="23">
        <v>291988.32</v>
      </c>
      <c r="F60" s="23"/>
      <c r="G60" s="23"/>
      <c r="H60" s="23">
        <v>500</v>
      </c>
      <c r="I60" s="24"/>
    </row>
    <row r="61" spans="1:9" ht="38.25">
      <c r="A61" s="20">
        <v>423521</v>
      </c>
      <c r="B61" s="26" t="s">
        <v>60</v>
      </c>
      <c r="C61" s="17">
        <f t="shared" ref="C61:C107" si="4">SUM(D61:H61)</f>
        <v>80000</v>
      </c>
      <c r="D61" s="23"/>
      <c r="E61" s="23"/>
      <c r="F61" s="23"/>
      <c r="G61" s="23"/>
      <c r="H61" s="23">
        <v>80000</v>
      </c>
      <c r="I61" s="24"/>
    </row>
    <row r="62" spans="1:9">
      <c r="A62" s="12">
        <v>423700</v>
      </c>
      <c r="B62" s="25" t="s">
        <v>61</v>
      </c>
      <c r="C62" s="17">
        <f t="shared" si="4"/>
        <v>23133.1</v>
      </c>
      <c r="D62" s="22">
        <f>D63</f>
        <v>8270</v>
      </c>
      <c r="E62" s="22"/>
      <c r="F62" s="22"/>
      <c r="G62" s="22"/>
      <c r="H62" s="22">
        <f>H63</f>
        <v>14863.1</v>
      </c>
      <c r="I62" s="24"/>
    </row>
    <row r="63" spans="1:9">
      <c r="A63" s="20">
        <v>423711</v>
      </c>
      <c r="B63" s="26" t="s">
        <v>61</v>
      </c>
      <c r="C63" s="17">
        <f t="shared" si="4"/>
        <v>23133.1</v>
      </c>
      <c r="D63" s="23">
        <v>8270</v>
      </c>
      <c r="E63" s="23"/>
      <c r="F63" s="23"/>
      <c r="G63" s="23"/>
      <c r="H63" s="23">
        <v>14863.1</v>
      </c>
      <c r="I63" s="24"/>
    </row>
    <row r="64" spans="1:9">
      <c r="A64" s="12">
        <v>423900</v>
      </c>
      <c r="B64" s="25" t="s">
        <v>62</v>
      </c>
      <c r="C64" s="17">
        <f t="shared" si="4"/>
        <v>4249499.63</v>
      </c>
      <c r="D64" s="22">
        <f>D65</f>
        <v>4218946.63</v>
      </c>
      <c r="E64" s="22"/>
      <c r="F64" s="22"/>
      <c r="G64" s="22"/>
      <c r="H64" s="22">
        <f>H65</f>
        <v>30553</v>
      </c>
      <c r="I64" s="24"/>
    </row>
    <row r="65" spans="1:9">
      <c r="A65" s="20">
        <v>423911</v>
      </c>
      <c r="B65" s="26" t="s">
        <v>62</v>
      </c>
      <c r="C65" s="17">
        <f t="shared" si="4"/>
        <v>4249499.63</v>
      </c>
      <c r="D65" s="23">
        <v>4218946.63</v>
      </c>
      <c r="E65" s="23"/>
      <c r="F65" s="23"/>
      <c r="G65" s="23"/>
      <c r="H65" s="23">
        <v>30553</v>
      </c>
      <c r="I65" s="24"/>
    </row>
    <row r="66" spans="1:9" ht="25.5">
      <c r="A66" s="12">
        <v>424000</v>
      </c>
      <c r="B66" s="25" t="s">
        <v>63</v>
      </c>
      <c r="C66" s="17">
        <f t="shared" si="4"/>
        <v>188050</v>
      </c>
      <c r="D66" s="18">
        <v>0</v>
      </c>
      <c r="E66" s="18"/>
      <c r="F66" s="18"/>
      <c r="G66" s="18"/>
      <c r="H66" s="18">
        <f>H67</f>
        <v>188050</v>
      </c>
      <c r="I66" s="19"/>
    </row>
    <row r="67" spans="1:9" ht="38.25">
      <c r="A67" s="20">
        <v>424900</v>
      </c>
      <c r="B67" s="26" t="s">
        <v>64</v>
      </c>
      <c r="C67" s="17">
        <f t="shared" si="4"/>
        <v>188050</v>
      </c>
      <c r="D67" s="23"/>
      <c r="E67" s="23"/>
      <c r="F67" s="23"/>
      <c r="G67" s="23"/>
      <c r="H67" s="23">
        <v>188050</v>
      </c>
      <c r="I67" s="24"/>
    </row>
    <row r="68" spans="1:9" ht="25.5">
      <c r="A68" s="12">
        <v>425000</v>
      </c>
      <c r="B68" s="25" t="s">
        <v>65</v>
      </c>
      <c r="C68" s="17">
        <f t="shared" si="4"/>
        <v>170515</v>
      </c>
      <c r="D68" s="18">
        <v>24250</v>
      </c>
      <c r="E68" s="18"/>
      <c r="F68" s="18"/>
      <c r="G68" s="18"/>
      <c r="H68" s="18">
        <f>H69+H73</f>
        <v>146265</v>
      </c>
      <c r="I68" s="19"/>
    </row>
    <row r="69" spans="1:9" ht="38.25">
      <c r="A69" s="12">
        <v>425100</v>
      </c>
      <c r="B69" s="25" t="s">
        <v>66</v>
      </c>
      <c r="C69" s="17">
        <f t="shared" si="4"/>
        <v>92670</v>
      </c>
      <c r="D69" s="27">
        <v>10000</v>
      </c>
      <c r="E69" s="27"/>
      <c r="F69" s="27"/>
      <c r="G69" s="27"/>
      <c r="H69" s="18">
        <f>SUM(H70:H72)</f>
        <v>82670</v>
      </c>
      <c r="I69" s="19"/>
    </row>
    <row r="70" spans="1:9" ht="25.5">
      <c r="A70" s="20">
        <v>425115</v>
      </c>
      <c r="B70" s="26" t="s">
        <v>67</v>
      </c>
      <c r="C70" s="17">
        <f t="shared" si="4"/>
        <v>40670</v>
      </c>
      <c r="D70" s="23"/>
      <c r="E70" s="23"/>
      <c r="F70" s="23"/>
      <c r="G70" s="23"/>
      <c r="H70" s="23">
        <v>40670</v>
      </c>
      <c r="I70" s="24"/>
    </row>
    <row r="71" spans="1:9">
      <c r="A71" s="20">
        <v>425116</v>
      </c>
      <c r="B71" s="26" t="s">
        <v>68</v>
      </c>
      <c r="C71" s="17">
        <f t="shared" si="4"/>
        <v>0</v>
      </c>
      <c r="D71" s="23"/>
      <c r="E71" s="23"/>
      <c r="F71" s="23"/>
      <c r="G71" s="23"/>
      <c r="H71" s="23"/>
      <c r="I71" s="24"/>
    </row>
    <row r="72" spans="1:9" ht="25.5">
      <c r="A72" s="20">
        <v>425117</v>
      </c>
      <c r="B72" s="26" t="s">
        <v>69</v>
      </c>
      <c r="C72" s="17">
        <f t="shared" si="4"/>
        <v>52000</v>
      </c>
      <c r="D72" s="23">
        <v>10000</v>
      </c>
      <c r="E72" s="23"/>
      <c r="F72" s="23"/>
      <c r="G72" s="23"/>
      <c r="H72" s="23">
        <v>42000</v>
      </c>
      <c r="I72" s="24"/>
    </row>
    <row r="73" spans="1:9" ht="25.5">
      <c r="A73" s="12">
        <v>425200</v>
      </c>
      <c r="B73" s="25" t="s">
        <v>70</v>
      </c>
      <c r="C73" s="17">
        <f t="shared" si="4"/>
        <v>77595</v>
      </c>
      <c r="D73" s="22">
        <v>14000</v>
      </c>
      <c r="E73" s="22"/>
      <c r="F73" s="22"/>
      <c r="G73" s="22"/>
      <c r="H73" s="22">
        <f>SUM(H74:H76)</f>
        <v>63595</v>
      </c>
      <c r="I73" s="24"/>
    </row>
    <row r="74" spans="1:9" ht="25.5">
      <c r="A74" s="20">
        <v>425219</v>
      </c>
      <c r="B74" s="26" t="s">
        <v>71</v>
      </c>
      <c r="C74" s="17">
        <f t="shared" si="4"/>
        <v>34795</v>
      </c>
      <c r="D74" s="23">
        <v>10650</v>
      </c>
      <c r="E74" s="23"/>
      <c r="F74" s="23"/>
      <c r="G74" s="23"/>
      <c r="H74" s="23">
        <v>24145</v>
      </c>
      <c r="I74" s="24"/>
    </row>
    <row r="75" spans="1:9" ht="25.5">
      <c r="A75" s="20">
        <v>425222</v>
      </c>
      <c r="B75" s="26" t="s">
        <v>72</v>
      </c>
      <c r="C75" s="17">
        <f t="shared" si="4"/>
        <v>43050</v>
      </c>
      <c r="D75" s="23">
        <v>3600</v>
      </c>
      <c r="E75" s="23"/>
      <c r="F75" s="23"/>
      <c r="G75" s="23"/>
      <c r="H75" s="23">
        <v>39450</v>
      </c>
      <c r="I75" s="24"/>
    </row>
    <row r="76" spans="1:9" ht="25.5">
      <c r="A76" s="20">
        <v>425227</v>
      </c>
      <c r="B76" s="26" t="s">
        <v>73</v>
      </c>
      <c r="C76" s="17">
        <f t="shared" si="4"/>
        <v>0</v>
      </c>
      <c r="D76" s="23">
        <v>0</v>
      </c>
      <c r="E76" s="23"/>
      <c r="F76" s="23"/>
      <c r="G76" s="23"/>
      <c r="H76" s="23"/>
      <c r="I76" s="24"/>
    </row>
    <row r="77" spans="1:9">
      <c r="A77" s="12">
        <v>426000</v>
      </c>
      <c r="B77" s="25" t="s">
        <v>74</v>
      </c>
      <c r="C77" s="17">
        <f t="shared" si="4"/>
        <v>534740.82000000007</v>
      </c>
      <c r="D77" s="18">
        <f>D78+D80+D82+D85</f>
        <v>222623.04</v>
      </c>
      <c r="E77" s="18">
        <v>10000</v>
      </c>
      <c r="F77" s="18"/>
      <c r="G77" s="18"/>
      <c r="H77" s="18">
        <f>H78+H80+H82+H85</f>
        <v>302117.78000000003</v>
      </c>
      <c r="I77" s="19"/>
    </row>
    <row r="78" spans="1:9" ht="25.5">
      <c r="A78" s="12">
        <v>426100</v>
      </c>
      <c r="B78" s="25" t="s">
        <v>75</v>
      </c>
      <c r="C78" s="17">
        <f t="shared" si="4"/>
        <v>201442.24</v>
      </c>
      <c r="D78" s="22">
        <f>D79</f>
        <v>78201.08</v>
      </c>
      <c r="E78" s="22"/>
      <c r="F78" s="22"/>
      <c r="G78" s="22"/>
      <c r="H78" s="22">
        <f>H79</f>
        <v>123241.16</v>
      </c>
      <c r="I78" s="24"/>
    </row>
    <row r="79" spans="1:9" ht="25.5">
      <c r="A79" s="20">
        <v>426111</v>
      </c>
      <c r="B79" s="26" t="s">
        <v>76</v>
      </c>
      <c r="C79" s="17">
        <f t="shared" si="4"/>
        <v>201442.24</v>
      </c>
      <c r="D79" s="23">
        <v>78201.08</v>
      </c>
      <c r="E79" s="23"/>
      <c r="F79" s="23"/>
      <c r="G79" s="23"/>
      <c r="H79" s="23">
        <v>123241.16</v>
      </c>
      <c r="I79" s="24"/>
    </row>
    <row r="80" spans="1:9" ht="51">
      <c r="A80" s="12">
        <v>426300</v>
      </c>
      <c r="B80" s="25" t="s">
        <v>77</v>
      </c>
      <c r="C80" s="17">
        <f t="shared" si="4"/>
        <v>81759</v>
      </c>
      <c r="D80" s="22">
        <v>63000</v>
      </c>
      <c r="E80" s="22"/>
      <c r="F80" s="22"/>
      <c r="G80" s="22"/>
      <c r="H80" s="22">
        <f>H81</f>
        <v>18759</v>
      </c>
      <c r="I80" s="24"/>
    </row>
    <row r="81" spans="1:9" ht="33.75" customHeight="1">
      <c r="A81" s="20">
        <v>426312</v>
      </c>
      <c r="B81" s="26" t="s">
        <v>78</v>
      </c>
      <c r="C81" s="17">
        <f t="shared" si="4"/>
        <v>81759</v>
      </c>
      <c r="D81" s="23">
        <v>63000</v>
      </c>
      <c r="E81" s="23"/>
      <c r="F81" s="23"/>
      <c r="G81" s="23"/>
      <c r="H81" s="23">
        <v>18759</v>
      </c>
      <c r="I81" s="24"/>
    </row>
    <row r="82" spans="1:9" ht="25.5">
      <c r="A82" s="12">
        <v>426400</v>
      </c>
      <c r="B82" s="25" t="s">
        <v>79</v>
      </c>
      <c r="C82" s="17">
        <f t="shared" si="4"/>
        <v>144223</v>
      </c>
      <c r="D82" s="22">
        <f>D83+D84</f>
        <v>44223</v>
      </c>
      <c r="E82" s="22">
        <f>E83</f>
        <v>10000</v>
      </c>
      <c r="F82" s="22"/>
      <c r="G82" s="22"/>
      <c r="H82" s="22">
        <v>90000</v>
      </c>
      <c r="I82" s="24"/>
    </row>
    <row r="83" spans="1:9">
      <c r="A83" s="20">
        <v>426411</v>
      </c>
      <c r="B83" s="26" t="s">
        <v>80</v>
      </c>
      <c r="C83" s="17">
        <f t="shared" si="4"/>
        <v>143183</v>
      </c>
      <c r="D83" s="23">
        <v>43183</v>
      </c>
      <c r="E83" s="23">
        <v>10000</v>
      </c>
      <c r="F83" s="23"/>
      <c r="G83" s="23"/>
      <c r="H83" s="23">
        <v>90000</v>
      </c>
      <c r="I83" s="24"/>
    </row>
    <row r="84" spans="1:9" ht="25.5">
      <c r="A84" s="20">
        <v>426491</v>
      </c>
      <c r="B84" s="26" t="s">
        <v>81</v>
      </c>
      <c r="C84" s="17">
        <f t="shared" si="4"/>
        <v>1040</v>
      </c>
      <c r="D84" s="23">
        <v>1040</v>
      </c>
      <c r="E84" s="23"/>
      <c r="F84" s="23"/>
      <c r="G84" s="23"/>
      <c r="H84" s="23"/>
      <c r="I84" s="24"/>
    </row>
    <row r="85" spans="1:9" ht="38.25">
      <c r="A85" s="12">
        <v>426800</v>
      </c>
      <c r="B85" s="25" t="s">
        <v>82</v>
      </c>
      <c r="C85" s="17">
        <f t="shared" si="4"/>
        <v>107316.57999999999</v>
      </c>
      <c r="D85" s="22">
        <f>SUM(D86:D88)</f>
        <v>37198.959999999999</v>
      </c>
      <c r="E85" s="22"/>
      <c r="F85" s="22"/>
      <c r="G85" s="22"/>
      <c r="H85" s="22">
        <f>SUM(H86:H88)</f>
        <v>70117.62</v>
      </c>
      <c r="I85" s="24"/>
    </row>
    <row r="86" spans="1:9" ht="25.5">
      <c r="A86" s="20">
        <v>426819</v>
      </c>
      <c r="B86" s="26" t="s">
        <v>83</v>
      </c>
      <c r="C86" s="17">
        <f t="shared" si="4"/>
        <v>65122.78</v>
      </c>
      <c r="D86" s="23">
        <v>19725.16</v>
      </c>
      <c r="E86" s="23"/>
      <c r="F86" s="23"/>
      <c r="G86" s="23"/>
      <c r="H86" s="23">
        <v>45397.62</v>
      </c>
      <c r="I86" s="24"/>
    </row>
    <row r="87" spans="1:9">
      <c r="A87" s="20">
        <v>426822</v>
      </c>
      <c r="B87" s="26" t="s">
        <v>84</v>
      </c>
      <c r="C87" s="17">
        <f t="shared" si="4"/>
        <v>24720</v>
      </c>
      <c r="D87" s="23"/>
      <c r="E87" s="23"/>
      <c r="F87" s="23"/>
      <c r="G87" s="23"/>
      <c r="H87" s="23">
        <v>24720</v>
      </c>
      <c r="I87" s="24"/>
    </row>
    <row r="88" spans="1:9" ht="25.5">
      <c r="A88" s="20">
        <v>426900</v>
      </c>
      <c r="B88" s="26" t="s">
        <v>85</v>
      </c>
      <c r="C88" s="17">
        <f t="shared" si="4"/>
        <v>17473.8</v>
      </c>
      <c r="D88" s="23">
        <v>17473.8</v>
      </c>
      <c r="E88" s="23"/>
      <c r="F88" s="23"/>
      <c r="G88" s="23"/>
      <c r="H88" s="23"/>
      <c r="I88" s="24"/>
    </row>
    <row r="89" spans="1:9" ht="38.25">
      <c r="A89" s="12">
        <v>472000</v>
      </c>
      <c r="B89" s="25" t="s">
        <v>86</v>
      </c>
      <c r="C89" s="17">
        <f t="shared" si="4"/>
        <v>15552117.370000001</v>
      </c>
      <c r="D89" s="18">
        <f>SUM(D90:D95)</f>
        <v>1315862.8899999999</v>
      </c>
      <c r="E89" s="18"/>
      <c r="F89" s="18"/>
      <c r="G89" s="18">
        <v>238000</v>
      </c>
      <c r="H89" s="18">
        <f>SUM(H90:H95)</f>
        <v>13998254.48</v>
      </c>
      <c r="I89" s="19"/>
    </row>
    <row r="90" spans="1:9" ht="38.25">
      <c r="A90" s="20">
        <v>472100</v>
      </c>
      <c r="B90" s="26" t="s">
        <v>87</v>
      </c>
      <c r="C90" s="17">
        <f t="shared" si="4"/>
        <v>1323317.07</v>
      </c>
      <c r="D90" s="23">
        <v>110066</v>
      </c>
      <c r="E90" s="23"/>
      <c r="F90" s="23"/>
      <c r="G90" s="23"/>
      <c r="H90" s="23">
        <v>1213251.07</v>
      </c>
      <c r="I90" s="24"/>
    </row>
    <row r="91" spans="1:9" ht="25.5">
      <c r="A91" s="20">
        <v>472300</v>
      </c>
      <c r="B91" s="26" t="s">
        <v>88</v>
      </c>
      <c r="C91" s="17">
        <f t="shared" si="4"/>
        <v>217834.2</v>
      </c>
      <c r="D91" s="23">
        <v>150490.20000000001</v>
      </c>
      <c r="E91" s="23"/>
      <c r="F91" s="23"/>
      <c r="G91" s="23"/>
      <c r="H91" s="23">
        <v>67344</v>
      </c>
      <c r="I91" s="24"/>
    </row>
    <row r="92" spans="1:9" ht="25.5">
      <c r="A92" s="20">
        <v>472500</v>
      </c>
      <c r="B92" s="26" t="s">
        <v>89</v>
      </c>
      <c r="C92" s="17">
        <f t="shared" si="4"/>
        <v>112000</v>
      </c>
      <c r="D92" s="23"/>
      <c r="E92" s="23"/>
      <c r="F92" s="23"/>
      <c r="G92" s="23">
        <v>112000</v>
      </c>
      <c r="H92" s="23"/>
      <c r="I92" s="24"/>
    </row>
    <row r="93" spans="1:9" ht="25.5">
      <c r="A93" s="20">
        <v>472600</v>
      </c>
      <c r="B93" s="26" t="s">
        <v>90</v>
      </c>
      <c r="C93" s="17">
        <f t="shared" si="4"/>
        <v>503825.26</v>
      </c>
      <c r="D93" s="23"/>
      <c r="E93" s="23"/>
      <c r="F93" s="23"/>
      <c r="G93" s="23"/>
      <c r="H93" s="23">
        <v>503825.26</v>
      </c>
      <c r="I93" s="24"/>
    </row>
    <row r="94" spans="1:9" ht="25.5">
      <c r="A94" s="20">
        <v>472800</v>
      </c>
      <c r="B94" s="26" t="s">
        <v>91</v>
      </c>
      <c r="C94" s="17">
        <f t="shared" si="4"/>
        <v>13295291.959999999</v>
      </c>
      <c r="D94" s="23">
        <v>1055306.69</v>
      </c>
      <c r="E94" s="23"/>
      <c r="F94" s="23"/>
      <c r="G94" s="23">
        <v>126000</v>
      </c>
      <c r="H94" s="23">
        <v>12113985.27</v>
      </c>
      <c r="I94" s="24"/>
    </row>
    <row r="95" spans="1:9" ht="25.5">
      <c r="A95" s="20">
        <v>472900</v>
      </c>
      <c r="B95" s="26" t="s">
        <v>92</v>
      </c>
      <c r="C95" s="17">
        <f t="shared" si="4"/>
        <v>99848.88</v>
      </c>
      <c r="D95" s="23"/>
      <c r="E95" s="23"/>
      <c r="F95" s="23"/>
      <c r="G95" s="23"/>
      <c r="H95" s="23">
        <v>99848.88</v>
      </c>
      <c r="I95" s="24"/>
    </row>
    <row r="96" spans="1:9" ht="25.5">
      <c r="A96" s="12">
        <v>482000</v>
      </c>
      <c r="B96" s="25" t="s">
        <v>93</v>
      </c>
      <c r="C96" s="17">
        <f t="shared" si="4"/>
        <v>17914.07</v>
      </c>
      <c r="D96" s="18">
        <f>SUM(D97:D99)</f>
        <v>17914.07</v>
      </c>
      <c r="E96" s="18"/>
      <c r="F96" s="18"/>
      <c r="G96" s="18"/>
      <c r="H96" s="18"/>
      <c r="I96" s="19"/>
    </row>
    <row r="97" spans="1:9">
      <c r="A97" s="20">
        <v>482131</v>
      </c>
      <c r="B97" s="26" t="s">
        <v>94</v>
      </c>
      <c r="C97" s="17">
        <f t="shared" si="4"/>
        <v>12844.07</v>
      </c>
      <c r="D97" s="23">
        <v>12844.07</v>
      </c>
      <c r="E97" s="23"/>
      <c r="F97" s="23"/>
      <c r="G97" s="23"/>
      <c r="H97" s="23"/>
      <c r="I97" s="24"/>
    </row>
    <row r="98" spans="1:9">
      <c r="A98" s="20">
        <v>482211</v>
      </c>
      <c r="B98" s="26" t="s">
        <v>95</v>
      </c>
      <c r="C98" s="17">
        <f t="shared" si="4"/>
        <v>0</v>
      </c>
      <c r="D98" s="23"/>
      <c r="E98" s="23"/>
      <c r="F98" s="23"/>
      <c r="G98" s="23"/>
      <c r="H98" s="23"/>
      <c r="I98" s="24"/>
    </row>
    <row r="99" spans="1:9">
      <c r="A99" s="20">
        <v>482251</v>
      </c>
      <c r="B99" s="26" t="s">
        <v>96</v>
      </c>
      <c r="C99" s="17">
        <f t="shared" si="4"/>
        <v>5070</v>
      </c>
      <c r="D99" s="23">
        <v>5070</v>
      </c>
      <c r="E99" s="23"/>
      <c r="F99" s="23"/>
      <c r="G99" s="23"/>
      <c r="H99" s="23"/>
      <c r="I99" s="24"/>
    </row>
    <row r="100" spans="1:9">
      <c r="A100" s="12">
        <v>510000</v>
      </c>
      <c r="B100" s="25" t="s">
        <v>97</v>
      </c>
      <c r="C100" s="17">
        <f t="shared" si="4"/>
        <v>177300</v>
      </c>
      <c r="D100" s="18"/>
      <c r="E100" s="18"/>
      <c r="F100" s="18"/>
      <c r="G100" s="18"/>
      <c r="H100" s="18">
        <f>H101</f>
        <v>177300</v>
      </c>
      <c r="I100" s="19"/>
    </row>
    <row r="101" spans="1:9">
      <c r="A101" s="12">
        <v>512000</v>
      </c>
      <c r="B101" s="25" t="s">
        <v>98</v>
      </c>
      <c r="C101" s="17">
        <f t="shared" si="4"/>
        <v>221950</v>
      </c>
      <c r="D101" s="18"/>
      <c r="E101" s="18">
        <f>E105</f>
        <v>44650</v>
      </c>
      <c r="F101" s="18"/>
      <c r="G101" s="18"/>
      <c r="H101" s="18">
        <f>H103</f>
        <v>177300</v>
      </c>
      <c r="I101" s="19"/>
    </row>
    <row r="102" spans="1:9">
      <c r="A102" s="20">
        <v>512100</v>
      </c>
      <c r="B102" s="26" t="s">
        <v>99</v>
      </c>
      <c r="C102" s="17">
        <f t="shared" si="4"/>
        <v>0</v>
      </c>
      <c r="D102" s="23"/>
      <c r="E102" s="23"/>
      <c r="F102" s="23"/>
      <c r="G102" s="23"/>
      <c r="H102" s="23"/>
      <c r="I102" s="24"/>
    </row>
    <row r="103" spans="1:9" ht="25.5">
      <c r="A103" s="12">
        <v>512200</v>
      </c>
      <c r="B103" s="25" t="s">
        <v>100</v>
      </c>
      <c r="C103" s="17">
        <f t="shared" si="4"/>
        <v>177300</v>
      </c>
      <c r="D103" s="23"/>
      <c r="E103" s="23"/>
      <c r="F103" s="23"/>
      <c r="G103" s="23"/>
      <c r="H103" s="23">
        <f>SUM(H104:H105)</f>
        <v>177300</v>
      </c>
      <c r="I103" s="24"/>
    </row>
    <row r="104" spans="1:9">
      <c r="A104" s="20">
        <v>512212</v>
      </c>
      <c r="B104" s="26" t="s">
        <v>101</v>
      </c>
      <c r="C104" s="17">
        <f t="shared" si="4"/>
        <v>133300</v>
      </c>
      <c r="D104" s="23"/>
      <c r="E104" s="23"/>
      <c r="F104" s="23"/>
      <c r="G104" s="23"/>
      <c r="H104" s="23">
        <v>133300</v>
      </c>
      <c r="I104" s="24"/>
    </row>
    <row r="105" spans="1:9">
      <c r="A105" s="20">
        <v>512221</v>
      </c>
      <c r="B105" s="26" t="s">
        <v>102</v>
      </c>
      <c r="C105" s="17">
        <f t="shared" si="4"/>
        <v>88650</v>
      </c>
      <c r="D105" s="23"/>
      <c r="E105" s="23">
        <v>44650</v>
      </c>
      <c r="F105" s="23"/>
      <c r="G105" s="23"/>
      <c r="H105" s="23">
        <v>44000</v>
      </c>
      <c r="I105" s="24"/>
    </row>
    <row r="106" spans="1:9">
      <c r="A106" s="20">
        <v>512222</v>
      </c>
      <c r="B106" s="26" t="s">
        <v>103</v>
      </c>
      <c r="C106" s="17">
        <f t="shared" si="4"/>
        <v>0</v>
      </c>
      <c r="D106" s="23"/>
      <c r="E106" s="23"/>
      <c r="F106" s="23"/>
      <c r="G106" s="23"/>
      <c r="H106" s="23"/>
      <c r="I106" s="24"/>
    </row>
    <row r="107" spans="1:9" ht="25.5">
      <c r="A107" s="12"/>
      <c r="B107" s="25" t="s">
        <v>104</v>
      </c>
      <c r="C107" s="17">
        <f t="shared" si="4"/>
        <v>36749177.339999996</v>
      </c>
      <c r="D107" s="18">
        <f>D101+D96+D89+D77+D68+D66+D52+D47+D34+D31+D25+D23</f>
        <v>17488591.619999997</v>
      </c>
      <c r="E107" s="18">
        <v>350000</v>
      </c>
      <c r="F107" s="18">
        <f>F30</f>
        <v>195769.24</v>
      </c>
      <c r="G107" s="18">
        <f>G18</f>
        <v>238466</v>
      </c>
      <c r="H107" s="18">
        <f>H101+H89+H77+H68+H66+H52+H47+H34+H31+H25+H23</f>
        <v>18476350.48</v>
      </c>
      <c r="I107" s="19"/>
    </row>
    <row r="108" spans="1:9">
      <c r="A108" s="7"/>
      <c r="B108" s="8"/>
      <c r="C108" s="8"/>
      <c r="D108" s="8"/>
      <c r="E108" s="8"/>
      <c r="F108" s="8"/>
      <c r="G108" s="8"/>
      <c r="H108" s="8"/>
      <c r="I108" s="8"/>
    </row>
    <row r="109" spans="1:9" ht="63.75">
      <c r="A109" s="12" t="s">
        <v>1</v>
      </c>
      <c r="B109" s="6" t="s">
        <v>2</v>
      </c>
      <c r="C109" s="6" t="s">
        <v>3</v>
      </c>
      <c r="D109" s="6" t="s">
        <v>4</v>
      </c>
      <c r="E109" s="6" t="s">
        <v>5</v>
      </c>
      <c r="F109" s="6" t="s">
        <v>6</v>
      </c>
      <c r="G109" s="6" t="s">
        <v>7</v>
      </c>
      <c r="H109" s="13" t="s">
        <v>8</v>
      </c>
      <c r="I109" s="14"/>
    </row>
    <row r="110" spans="1:9">
      <c r="A110" s="12" t="s">
        <v>9</v>
      </c>
      <c r="B110" s="6">
        <v>2</v>
      </c>
      <c r="C110" s="6">
        <v>3</v>
      </c>
      <c r="D110" s="6">
        <v>5</v>
      </c>
      <c r="E110" s="6"/>
      <c r="F110" s="6"/>
      <c r="G110" s="6"/>
      <c r="H110" s="6">
        <v>8</v>
      </c>
      <c r="I110" s="15"/>
    </row>
    <row r="111" spans="1:9" ht="70.5" customHeight="1">
      <c r="A111" s="28"/>
      <c r="B111" s="25" t="s">
        <v>105</v>
      </c>
      <c r="C111" s="16">
        <f>C18</f>
        <v>36749177.340000004</v>
      </c>
      <c r="D111" s="16">
        <f>D18</f>
        <v>17488591.620000001</v>
      </c>
      <c r="E111" s="16">
        <f>E18</f>
        <v>350000</v>
      </c>
      <c r="F111" s="16">
        <f>F18</f>
        <v>195769.24</v>
      </c>
      <c r="G111" s="16">
        <f>G18</f>
        <v>238466</v>
      </c>
      <c r="H111" s="16">
        <f>H18</f>
        <v>18476350.48</v>
      </c>
      <c r="I111" s="29"/>
    </row>
    <row r="112" spans="1:9" ht="62.25" customHeight="1">
      <c r="A112" s="28"/>
      <c r="B112" s="25" t="s">
        <v>106</v>
      </c>
      <c r="C112" s="16">
        <f>C107</f>
        <v>36749177.339999996</v>
      </c>
      <c r="D112" s="16">
        <f>D107</f>
        <v>17488591.619999997</v>
      </c>
      <c r="E112" s="16">
        <f>E107</f>
        <v>350000</v>
      </c>
      <c r="F112" s="16">
        <f>F107</f>
        <v>195769.24</v>
      </c>
      <c r="G112" s="16">
        <f>G107</f>
        <v>238466</v>
      </c>
      <c r="H112" s="16">
        <f>H107</f>
        <v>18476350.48</v>
      </c>
      <c r="I112" s="29"/>
    </row>
    <row r="113" spans="1:9" ht="38.25">
      <c r="A113" s="30"/>
      <c r="B113" s="26" t="s">
        <v>107</v>
      </c>
      <c r="C113" s="16"/>
      <c r="D113" s="16"/>
      <c r="E113" s="16"/>
      <c r="F113" s="16"/>
      <c r="G113" s="16"/>
      <c r="H113" s="16"/>
      <c r="I113" s="29"/>
    </row>
    <row r="114" spans="1:9" ht="38.25">
      <c r="A114" s="30"/>
      <c r="B114" s="26" t="s">
        <v>108</v>
      </c>
      <c r="C114" s="16"/>
      <c r="D114" s="16"/>
      <c r="E114" s="16"/>
      <c r="F114" s="16"/>
      <c r="G114" s="16"/>
      <c r="H114" s="16"/>
      <c r="I114" s="29"/>
    </row>
    <row r="115" spans="1:9">
      <c r="A115" s="1"/>
      <c r="B115" s="2"/>
      <c r="C115" s="2"/>
      <c r="D115" s="2"/>
      <c r="E115" s="2"/>
      <c r="F115" s="2"/>
      <c r="G115" s="2"/>
      <c r="H115" s="2"/>
      <c r="I115" s="2"/>
    </row>
    <row r="116" spans="1:9">
      <c r="A116" s="31"/>
      <c r="B116" s="2" t="s">
        <v>109</v>
      </c>
      <c r="C116" s="2"/>
      <c r="D116" s="2"/>
      <c r="E116" s="2"/>
      <c r="F116" s="2"/>
      <c r="G116" s="2"/>
      <c r="H116" s="2"/>
      <c r="I116" s="2"/>
    </row>
    <row r="117" spans="1:9">
      <c r="A117" s="32"/>
      <c r="B117" s="33"/>
      <c r="C117" s="34"/>
      <c r="D117" s="5"/>
      <c r="E117" s="5"/>
      <c r="F117" s="5"/>
      <c r="G117" s="5"/>
      <c r="H117" s="2"/>
      <c r="I117" s="2"/>
    </row>
    <row r="118" spans="1:9" ht="1.5" customHeight="1">
      <c r="A118" s="35"/>
      <c r="B118" s="33"/>
      <c r="C118" s="34"/>
      <c r="D118" s="5"/>
      <c r="E118" s="5"/>
      <c r="F118" s="5"/>
      <c r="G118" s="5"/>
      <c r="H118" s="34"/>
      <c r="I118" s="34"/>
    </row>
    <row r="119" spans="1:9" hidden="1">
      <c r="A119" s="36"/>
      <c r="B119" s="2"/>
      <c r="C119" s="34"/>
      <c r="D119" s="5"/>
      <c r="E119" s="5"/>
      <c r="F119" s="5"/>
      <c r="G119" s="5"/>
      <c r="H119" s="2"/>
      <c r="I119" s="34"/>
    </row>
    <row r="120" spans="1:9">
      <c r="A120" s="37" t="s">
        <v>110</v>
      </c>
      <c r="B120" s="38"/>
      <c r="C120" s="34"/>
      <c r="D120" s="5"/>
      <c r="E120" s="5"/>
      <c r="F120" s="34" t="s">
        <v>111</v>
      </c>
      <c r="G120" s="5"/>
      <c r="H120" s="5"/>
      <c r="I120" s="5"/>
    </row>
    <row r="121" spans="1:9">
      <c r="A121" s="37" t="s">
        <v>112</v>
      </c>
      <c r="B121" s="39"/>
      <c r="C121" s="40"/>
      <c r="D121" s="2"/>
      <c r="E121" s="2"/>
      <c r="F121" s="2"/>
      <c r="G121" s="2"/>
      <c r="H121" s="41"/>
      <c r="I121" s="41"/>
    </row>
    <row r="122" spans="1:9">
      <c r="A122" s="42"/>
      <c r="B122" s="39"/>
      <c r="C122" s="2"/>
      <c r="D122" s="2"/>
      <c r="E122" s="2"/>
      <c r="F122" s="2"/>
      <c r="G122" s="2"/>
      <c r="H122" s="2"/>
      <c r="I122" s="2"/>
    </row>
    <row r="123" spans="1:9">
      <c r="A123" s="7"/>
      <c r="B123" s="8"/>
      <c r="C123" s="8"/>
      <c r="D123" s="8"/>
      <c r="E123" s="8"/>
      <c r="F123" s="8"/>
      <c r="G123" s="8"/>
    </row>
    <row r="124" spans="1:9">
      <c r="A124" s="1"/>
      <c r="B124" s="2"/>
      <c r="C124" s="2"/>
      <c r="D124" s="2"/>
      <c r="E124" s="2"/>
      <c r="F124" s="2"/>
      <c r="G124" s="2"/>
    </row>
    <row r="125" spans="1:9">
      <c r="A125" s="1"/>
      <c r="B125" s="2"/>
      <c r="C125" s="2"/>
      <c r="D125" s="2"/>
      <c r="E125" s="2"/>
      <c r="F125" s="2"/>
      <c r="G125" s="2"/>
    </row>
  </sheetData>
  <mergeCells count="2"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</dc:creator>
  <cp:lastModifiedBy>Predrag</cp:lastModifiedBy>
  <cp:lastPrinted>2018-02-22T12:41:59Z</cp:lastPrinted>
  <dcterms:created xsi:type="dcterms:W3CDTF">2018-02-22T11:30:24Z</dcterms:created>
  <dcterms:modified xsi:type="dcterms:W3CDTF">2018-02-22T12:46:56Z</dcterms:modified>
</cp:coreProperties>
</file>