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Ostali izvori" sheetId="1" r:id="rId1"/>
  </sheets>
  <definedNames/>
  <calcPr fullCalcOnLoad="1"/>
</workbook>
</file>

<file path=xl/sharedStrings.xml><?xml version="1.0" encoding="utf-8"?>
<sst xmlns="http://schemas.openxmlformats.org/spreadsheetml/2006/main" count="163" uniqueCount="144">
  <si>
    <t>Приходи из буџета</t>
  </si>
  <si>
    <t>Текући трансфери од других нивоа власти</t>
  </si>
  <si>
    <t>Капитални трансфери од других нивоа власти</t>
  </si>
  <si>
    <t>Мешовити и неодређени приходи</t>
  </si>
  <si>
    <t>Меморандумске ставке за рефундацију расхода</t>
  </si>
  <si>
    <t>Плате, додаци и накнаде запослених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</si>
  <si>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</si>
  <si>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</si>
  <si>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</si>
  <si>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</si>
  <si>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</si>
  <si>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</si>
  <si>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</si>
  <si>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</si>
  <si>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</si>
  <si>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</si>
  <si>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</si>
  <si>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</si>
  <si>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</si>
  <si>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</si>
  <si>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</si>
  <si>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службених путовања у земљи</t>
  </si>
  <si>
    <t>Трошкови путовања у оквиру редовног рада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</si>
  <si>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</si>
  <si>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</si>
  <si>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</si>
  <si>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</si>
  <si>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</si>
  <si>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</si>
  <si>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</si>
  <si>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</si>
  <si>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Административни материјал</t>
  </si>
  <si>
    <t>Материјали за образовање и усавршавање запослених</t>
  </si>
  <si>
    <t>Материјали за одржавање хигијене и угоститељство</t>
  </si>
  <si>
    <t>Материјали за посебне намене</t>
  </si>
  <si>
    <t>Накнаде из буџета у случају болести и инвалидности</t>
  </si>
  <si>
    <t xml:space="preserve">Накнаде из буџета за децу и породицу </t>
  </si>
  <si>
    <t>Старосне и породичне пензије из буџета</t>
  </si>
  <si>
    <t>Накнаде из буџета у случају смрти</t>
  </si>
  <si>
    <t xml:space="preserve">Накнаде из буџета за становање и живот </t>
  </si>
  <si>
    <t>Остале накнаде из буџета</t>
  </si>
  <si>
    <t>НОВЧАНЕ КАЗНЕ И ПЕНАЛИ ПО РЕШЕЊУ СУДОВА И СУДСКИХ ТЕЛА (5331)</t>
  </si>
  <si>
    <t>Новчане казне и пенали по решењу судова и судских тела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</si>
  <si>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</si>
  <si>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</si>
  <si>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</si>
  <si>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</si>
  <si>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Административна опрема</t>
  </si>
  <si>
    <t>Нематеријална имовина</t>
  </si>
  <si>
    <t>о п и с</t>
  </si>
  <si>
    <t>1</t>
  </si>
  <si>
    <t>Укупно</t>
  </si>
  <si>
    <t>Економска класификација</t>
  </si>
  <si>
    <t>НАЗИВ УСТАНОВЕ   Центар за социјални рад "Оџаци"</t>
  </si>
  <si>
    <t>СЕДИШТЕ УСТАНОВЕ  Оџаци</t>
  </si>
  <si>
    <t>Извор 07 - Трансфери од осталих нивоа власти - Општина Оџаци</t>
  </si>
  <si>
    <t>Судске таксе</t>
  </si>
  <si>
    <t>Извор 01 - Приходи из Буџета Републике Србије</t>
  </si>
  <si>
    <t>Пића</t>
  </si>
  <si>
    <t>Електричне инсталације</t>
  </si>
  <si>
    <t>Радови на водоводу и канализацији</t>
  </si>
  <si>
    <t>Материјали за саобраћај - бензин</t>
  </si>
  <si>
    <t>Централно грејање</t>
  </si>
  <si>
    <t xml:space="preserve">Остали непоменути трошкови </t>
  </si>
  <si>
    <t>Телефон фиксни</t>
  </si>
  <si>
    <t>Телефон мобилни</t>
  </si>
  <si>
    <t>Пошта</t>
  </si>
  <si>
    <t>Остале ПТТ услуге</t>
  </si>
  <si>
    <t>Осигурање возила</t>
  </si>
  <si>
    <t>Осигурање опреме</t>
  </si>
  <si>
    <t>Осигурње запослених у сл.несреће на раду</t>
  </si>
  <si>
    <t>Трошкови дневница на службеном путу</t>
  </si>
  <si>
    <t>Накнада за употребу сопственог возила</t>
  </si>
  <si>
    <t>Остали трошкови за служ. путовања у земљи - путарине, аутоб.карте и сл.</t>
  </si>
  <si>
    <t>Такси превоз</t>
  </si>
  <si>
    <t>Остале административне услуге</t>
  </si>
  <si>
    <t>Котизација за семинаре</t>
  </si>
  <si>
    <t>Адвокатске услуге</t>
  </si>
  <si>
    <t>Услуге вештачења</t>
  </si>
  <si>
    <t>Текуће поправке и одржавање зграда и објеката</t>
  </si>
  <si>
    <t>Текуће поправке и одржавање опреме</t>
  </si>
  <si>
    <t>Остале поправке и одржавање аута</t>
  </si>
  <si>
    <t>Поправке уградне опреме - климе</t>
  </si>
  <si>
    <t>Канцеларијски материјал</t>
  </si>
  <si>
    <t>Стручна литература за образовање запослених</t>
  </si>
  <si>
    <t>Бензин</t>
  </si>
  <si>
    <t>Остали материјал за одржавање хигијене</t>
  </si>
  <si>
    <t xml:space="preserve">ПОРЕЗИ, ОБАВЕЗНЕ ТАКСЕ И КАЗНЕ </t>
  </si>
  <si>
    <t>Регистрација возила</t>
  </si>
  <si>
    <t>Републичке таксе</t>
  </si>
  <si>
    <t xml:space="preserve">ТЕКУЋИ ПРИХОДИ  </t>
  </si>
  <si>
    <t>733121</t>
  </si>
  <si>
    <t xml:space="preserve">РАСХОДИ ЗА ЗАПОСЛЕНЕ  </t>
  </si>
  <si>
    <t xml:space="preserve">ПЛАТЕ, ДОДАЦИ  И НАКНАДЕ ЗАПОСЛЕНИХ  (ЗАРАДЕ) </t>
  </si>
  <si>
    <t xml:space="preserve">СОЦИЈАЛНИ ДОПРИНОСИ НА ТЕРЕТ ПОСЛОДАВЦА 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</si>
  <si>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</si>
  <si>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</si>
  <si>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</si>
  <si>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 xml:space="preserve">КОРИШЋЕЊЕ УСЛУГА И РОБА   </t>
  </si>
  <si>
    <t xml:space="preserve">СТАЛНИ ТРОШКОВИ </t>
  </si>
  <si>
    <t xml:space="preserve">СПЕЦИЈАЛИЗОВАНЕ УСЛУГЕ   </t>
  </si>
  <si>
    <t xml:space="preserve">ТЕКУЋЕ ПОПРАВКЕ И ОДРЖАВАЊЕ </t>
  </si>
  <si>
    <t xml:space="preserve">УСЛУГЕ ПО УГОВОРУ </t>
  </si>
  <si>
    <t xml:space="preserve">ТРОШКОВИ ПУТОВАЊА </t>
  </si>
  <si>
    <t xml:space="preserve">НАКНАДЕ ЗА СОЦИЈАЛНУ ЗАШТИТУ ИЗ БУЏЕТА </t>
  </si>
  <si>
    <t>Остали материјал за превозна средства</t>
  </si>
  <si>
    <t xml:space="preserve">МАТЕРИЈАЛ </t>
  </si>
  <si>
    <t xml:space="preserve">МАШИНЕ И ОПРЕМА </t>
  </si>
  <si>
    <t xml:space="preserve">НЕМАТЕРИЈАЛНА ИМОВИНА </t>
  </si>
  <si>
    <t xml:space="preserve">УКУПНИ РАСХОДИ И ИЗДАЦИ </t>
  </si>
  <si>
    <t xml:space="preserve">ЗГРАДЕ И ГРАЂЕВИНСКИ ОБЈЕКТИ </t>
  </si>
  <si>
    <t xml:space="preserve">ОСНОВНА СРЕДСТВА </t>
  </si>
  <si>
    <t xml:space="preserve">ТЕКУЋИ ПРИХОДИ И ПРИМАЊА ОД ПРОДАЈЕ НЕФИНАНСИЈСКЕ ИМОВИНЕ </t>
  </si>
  <si>
    <t xml:space="preserve">ТЕКУЋИ РАСХОДИ И ИЗДАЦИ ЗА НЕФИНАНСИЈСКУ ИМОВИНУ </t>
  </si>
  <si>
    <t xml:space="preserve">Вишак прихода  и примања – буџетски суфицит </t>
  </si>
  <si>
    <t xml:space="preserve">Мањак прихода и примања  – буџетски дефицит </t>
  </si>
  <si>
    <t>Услуге консултовања - рачуноводствени софтвер</t>
  </si>
  <si>
    <t xml:space="preserve">ТРАНСФЕРИ ОД ДРУГИХ НИВОА ВЛАСТИ </t>
  </si>
  <si>
    <t xml:space="preserve">УКУПНИ ПРИХОДИ И ПРИМАЊА   </t>
  </si>
  <si>
    <t xml:space="preserve">ПРИХОДИ ИЗ БУЏЕТА </t>
  </si>
  <si>
    <t xml:space="preserve">МЕМОРАНДУМСКЕ СТАВКЕ ЗА РЕФУНДАЦИЈУ РАСХОДА </t>
  </si>
  <si>
    <t xml:space="preserve">МЕШОВИТИ И НЕОДРЕЂЕНИ ПРИХОДИ </t>
  </si>
  <si>
    <t xml:space="preserve">ДРУГИ ПРИХОДИ </t>
  </si>
  <si>
    <t xml:space="preserve">               </t>
  </si>
  <si>
    <t>Опрема за саобраћај - путнички аутомобил</t>
  </si>
  <si>
    <t>Молерски радови</t>
  </si>
  <si>
    <t>Директор</t>
  </si>
  <si>
    <t>Гордана Лукић</t>
  </si>
  <si>
    <t>Извор 14 -Мешовити и неодређени приходи, остали</t>
  </si>
  <si>
    <t>Издаци за стручне испите</t>
  </si>
  <si>
    <t>Услуге надоградње за ИСИБ - рачуноводствени софтвер</t>
  </si>
  <si>
    <t>Финансијски план за 2019.годину</t>
  </si>
  <si>
    <t>Зидарски радови</t>
  </si>
  <si>
    <t>Столарски радови</t>
  </si>
  <si>
    <t>Радови на крову</t>
  </si>
  <si>
    <t>Ост.усл. и мат. за тек.попр. за одрж.зграде</t>
  </si>
  <si>
    <t>Механичке поправке</t>
  </si>
  <si>
    <t>Поправке електронске и електричне опреме</t>
  </si>
  <si>
    <t>Лимарски радови на возилима</t>
  </si>
  <si>
    <t>Рачунарска опрема - поправке и одржавање</t>
  </si>
  <si>
    <t>Опрема за комуникацију</t>
  </si>
  <si>
    <t>Цвеће и зеленило</t>
  </si>
  <si>
    <t>Штампачи</t>
  </si>
  <si>
    <t>Моторна опрема - косачица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</si>
</sst>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0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b/>
      <sz val="7"/>
      <color indexed="10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7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0" fontId="32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="190" zoomScaleNormal="190" zoomScalePageLayoutView="0" workbookViewId="0" topLeftCell="A142">
      <selection activeCell="C155" sqref="C155"/>
    </sheetView>
  </sheetViews>
  <sheetFormatPr defaultColWidth="9.140625" defaultRowHeight="12.75"/>
  <cols>
    <col min="1" max="1" width="6.421875" style="27" customWidth="1"/>
    <col min="2" max="2" width="30.421875" style="0" customWidth="1"/>
    <col min="3" max="3" width="11.28125" style="0" customWidth="1"/>
    <col min="4" max="4" width="13.8515625" style="0" customWidth="1"/>
    <col min="5" max="5" width="14.00390625" style="0" customWidth="1"/>
    <col min="6" max="6" width="10.8515625" style="0" customWidth="1"/>
    <col min="7" max="8" width="17.28125" style="0" customWidth="1"/>
  </cols>
  <sheetData>
    <row r="1" spans="1:7" ht="12.75">
      <c r="A1" s="30"/>
      <c r="B1" s="31"/>
      <c r="C1" s="31"/>
      <c r="D1" s="31"/>
      <c r="E1" s="31"/>
      <c r="F1" s="31"/>
      <c r="G1" s="31"/>
    </row>
    <row r="2" spans="1:7" ht="12.75">
      <c r="A2" s="58" t="s">
        <v>131</v>
      </c>
      <c r="B2" s="58"/>
      <c r="C2" s="58"/>
      <c r="D2" s="58"/>
      <c r="E2" s="58"/>
      <c r="F2" s="36"/>
      <c r="G2" s="36"/>
    </row>
    <row r="3" spans="1:7" ht="12.75">
      <c r="A3" s="58"/>
      <c r="B3" s="58"/>
      <c r="C3" s="58"/>
      <c r="D3" s="58"/>
      <c r="E3" s="58"/>
      <c r="F3" s="36"/>
      <c r="G3" s="36"/>
    </row>
    <row r="4" spans="1:7" ht="12.75" customHeight="1">
      <c r="A4" s="32"/>
      <c r="B4" s="33"/>
      <c r="C4" s="33"/>
      <c r="D4" s="33"/>
      <c r="E4" s="34"/>
      <c r="F4" s="34"/>
      <c r="G4" s="34"/>
    </row>
    <row r="5" spans="1:7" ht="52.5">
      <c r="A5" s="2" t="s">
        <v>52</v>
      </c>
      <c r="B5" s="29" t="s">
        <v>49</v>
      </c>
      <c r="C5" s="1" t="s">
        <v>51</v>
      </c>
      <c r="D5" s="1" t="s">
        <v>57</v>
      </c>
      <c r="E5" s="28" t="s">
        <v>55</v>
      </c>
      <c r="F5" s="4" t="s">
        <v>128</v>
      </c>
      <c r="G5" s="37"/>
    </row>
    <row r="6" spans="1:7" ht="15.75" customHeight="1">
      <c r="A6" s="2" t="s">
        <v>50</v>
      </c>
      <c r="B6" s="1">
        <v>2</v>
      </c>
      <c r="C6" s="1">
        <v>3</v>
      </c>
      <c r="D6" s="1">
        <v>4</v>
      </c>
      <c r="E6" s="1">
        <v>7</v>
      </c>
      <c r="F6" s="1">
        <v>8</v>
      </c>
      <c r="G6" s="16"/>
    </row>
    <row r="7" spans="1:7" s="9" customFormat="1" ht="12.75">
      <c r="A7" s="2">
        <v>700000</v>
      </c>
      <c r="B7" s="7" t="s">
        <v>90</v>
      </c>
      <c r="C7" s="8">
        <f>SUM(D7:F7)</f>
        <v>34550182</v>
      </c>
      <c r="D7" s="6">
        <f>D8+D11+D12+D14+D17</f>
        <v>17677000</v>
      </c>
      <c r="E7" s="6">
        <f>E8</f>
        <v>16673182</v>
      </c>
      <c r="F7" s="6">
        <f>F11</f>
        <v>200000</v>
      </c>
      <c r="G7" s="20"/>
    </row>
    <row r="8" spans="1:7" s="9" customFormat="1" ht="24" customHeight="1">
      <c r="A8" s="2">
        <v>733000</v>
      </c>
      <c r="B8" s="7" t="s">
        <v>117</v>
      </c>
      <c r="C8" s="8">
        <f aca="true" t="shared" si="0" ref="C8:C20">SUM(D8:F8)</f>
        <v>16673182</v>
      </c>
      <c r="D8" s="6">
        <f>SUM(D9:D10)</f>
        <v>0</v>
      </c>
      <c r="E8" s="6">
        <f>SUM(E9:E10)</f>
        <v>16673182</v>
      </c>
      <c r="F8" s="6">
        <f>SUM(F9:F10)</f>
        <v>0</v>
      </c>
      <c r="G8" s="20"/>
    </row>
    <row r="9" spans="1:7" ht="15.75" customHeight="1">
      <c r="A9" s="10" t="s">
        <v>91</v>
      </c>
      <c r="B9" s="11" t="s">
        <v>1</v>
      </c>
      <c r="C9" s="8">
        <f t="shared" si="0"/>
        <v>16673182</v>
      </c>
      <c r="D9" s="12"/>
      <c r="E9" s="12">
        <v>16673182</v>
      </c>
      <c r="F9" s="12"/>
      <c r="G9" s="38"/>
    </row>
    <row r="10" spans="1:7" ht="15.75" customHeight="1">
      <c r="A10" s="10">
        <v>733200</v>
      </c>
      <c r="B10" s="11" t="s">
        <v>2</v>
      </c>
      <c r="C10" s="8">
        <f t="shared" si="0"/>
        <v>0</v>
      </c>
      <c r="D10" s="12"/>
      <c r="E10" s="12"/>
      <c r="F10" s="12"/>
      <c r="G10" s="38"/>
    </row>
    <row r="11" spans="1:7" s="9" customFormat="1" ht="24" customHeight="1">
      <c r="A11" s="2">
        <v>740000</v>
      </c>
      <c r="B11" s="7" t="s">
        <v>122</v>
      </c>
      <c r="C11" s="8">
        <f t="shared" si="0"/>
        <v>200000</v>
      </c>
      <c r="D11" s="6">
        <f>D12</f>
        <v>0</v>
      </c>
      <c r="E11" s="6">
        <f>E12</f>
        <v>0</v>
      </c>
      <c r="F11" s="6">
        <f>F12</f>
        <v>200000</v>
      </c>
      <c r="G11" s="20"/>
    </row>
    <row r="12" spans="1:7" s="9" customFormat="1" ht="21" customHeight="1">
      <c r="A12" s="2">
        <v>745000</v>
      </c>
      <c r="B12" s="7" t="s">
        <v>121</v>
      </c>
      <c r="C12" s="8">
        <f t="shared" si="0"/>
        <v>200000</v>
      </c>
      <c r="D12" s="6">
        <f>SUM(D13)</f>
        <v>0</v>
      </c>
      <c r="E12" s="6">
        <f>SUM(E13)</f>
        <v>0</v>
      </c>
      <c r="F12" s="6">
        <f>F13</f>
        <v>200000</v>
      </c>
      <c r="G12" s="20"/>
    </row>
    <row r="13" spans="1:7" ht="12.75" customHeight="1">
      <c r="A13" s="10">
        <v>745100</v>
      </c>
      <c r="B13" s="11" t="s">
        <v>3</v>
      </c>
      <c r="C13" s="8">
        <f t="shared" si="0"/>
        <v>200000</v>
      </c>
      <c r="D13" s="12"/>
      <c r="E13" s="12"/>
      <c r="F13" s="12">
        <v>200000</v>
      </c>
      <c r="G13" s="38"/>
    </row>
    <row r="14" spans="1:7" s="9" customFormat="1" ht="31.5" customHeight="1">
      <c r="A14" s="2">
        <v>770000</v>
      </c>
      <c r="B14" s="7" t="s">
        <v>120</v>
      </c>
      <c r="C14" s="8">
        <f t="shared" si="0"/>
        <v>0</v>
      </c>
      <c r="D14" s="6">
        <f>D15</f>
        <v>0</v>
      </c>
      <c r="E14" s="6">
        <f>E15</f>
        <v>0</v>
      </c>
      <c r="F14" s="6">
        <f>F15</f>
        <v>0</v>
      </c>
      <c r="G14" s="20"/>
    </row>
    <row r="15" spans="1:7" s="9" customFormat="1" ht="21">
      <c r="A15" s="2">
        <v>771000</v>
      </c>
      <c r="B15" s="7" t="s">
        <v>120</v>
      </c>
      <c r="C15" s="8">
        <f t="shared" si="0"/>
        <v>0</v>
      </c>
      <c r="D15" s="6">
        <f>SUM(D16)</f>
        <v>0</v>
      </c>
      <c r="E15" s="6">
        <f>SUM(E16)</f>
        <v>0</v>
      </c>
      <c r="F15" s="6">
        <f>SUM(F16)</f>
        <v>0</v>
      </c>
      <c r="G15" s="20"/>
    </row>
    <row r="16" spans="1:7" ht="21" customHeight="1">
      <c r="A16" s="10">
        <v>771100</v>
      </c>
      <c r="B16" s="11" t="s">
        <v>4</v>
      </c>
      <c r="C16" s="8">
        <f t="shared" si="0"/>
        <v>0</v>
      </c>
      <c r="D16" s="12"/>
      <c r="E16" s="12"/>
      <c r="F16" s="12"/>
      <c r="G16" s="38"/>
    </row>
    <row r="17" spans="1:7" s="9" customFormat="1" ht="16.5" customHeight="1">
      <c r="A17" s="2">
        <v>790000</v>
      </c>
      <c r="B17" s="7" t="s">
        <v>119</v>
      </c>
      <c r="C17" s="8">
        <f t="shared" si="0"/>
        <v>17677000</v>
      </c>
      <c r="D17" s="6">
        <f aca="true" t="shared" si="1" ref="D17:F18">SUM(D18)</f>
        <v>17677000</v>
      </c>
      <c r="E17" s="6">
        <f t="shared" si="1"/>
        <v>0</v>
      </c>
      <c r="F17" s="6">
        <f t="shared" si="1"/>
        <v>0</v>
      </c>
      <c r="G17" s="20"/>
    </row>
    <row r="18" spans="1:7" s="9" customFormat="1" ht="16.5" customHeight="1">
      <c r="A18" s="2">
        <v>791000</v>
      </c>
      <c r="B18" s="7" t="s">
        <v>119</v>
      </c>
      <c r="C18" s="8">
        <f t="shared" si="0"/>
        <v>17677000</v>
      </c>
      <c r="D18" s="6">
        <f t="shared" si="1"/>
        <v>17677000</v>
      </c>
      <c r="E18" s="6">
        <f t="shared" si="1"/>
        <v>0</v>
      </c>
      <c r="F18" s="6">
        <f t="shared" si="1"/>
        <v>0</v>
      </c>
      <c r="G18" s="20"/>
    </row>
    <row r="19" spans="1:7" ht="12.75">
      <c r="A19" s="10">
        <v>791100</v>
      </c>
      <c r="B19" s="11" t="s">
        <v>0</v>
      </c>
      <c r="C19" s="8">
        <f t="shared" si="0"/>
        <v>17677000</v>
      </c>
      <c r="D19" s="12">
        <v>17677000</v>
      </c>
      <c r="E19" s="12"/>
      <c r="F19" s="12"/>
      <c r="G19" s="38"/>
    </row>
    <row r="20" spans="1:7" s="9" customFormat="1" ht="12.75">
      <c r="A20" s="2"/>
      <c r="B20" s="7" t="s">
        <v>118</v>
      </c>
      <c r="C20" s="8">
        <f t="shared" si="0"/>
        <v>34550182</v>
      </c>
      <c r="D20" s="6">
        <f>D8+D11+D12+D14+D17</f>
        <v>17677000</v>
      </c>
      <c r="E20" s="6">
        <f>E8+E11+E12+E14+E17</f>
        <v>16673182</v>
      </c>
      <c r="F20" s="6">
        <f>F11</f>
        <v>200000</v>
      </c>
      <c r="G20" s="20"/>
    </row>
    <row r="21" spans="1:7" ht="12.75">
      <c r="A21" s="17"/>
      <c r="B21" s="17"/>
      <c r="C21" s="17"/>
      <c r="D21" s="17"/>
      <c r="E21" s="17"/>
      <c r="F21" s="17"/>
      <c r="G21" s="17"/>
    </row>
    <row r="22" spans="1:7" ht="12.75">
      <c r="A22" s="17"/>
      <c r="B22" s="17"/>
      <c r="C22" s="17"/>
      <c r="D22" s="17"/>
      <c r="E22" s="17"/>
      <c r="F22" s="17"/>
      <c r="G22" s="17"/>
    </row>
    <row r="23" spans="1:7" ht="52.5">
      <c r="A23" s="2" t="s">
        <v>52</v>
      </c>
      <c r="B23" s="29" t="s">
        <v>49</v>
      </c>
      <c r="C23" s="1" t="s">
        <v>51</v>
      </c>
      <c r="D23" s="1" t="s">
        <v>57</v>
      </c>
      <c r="E23" s="28" t="s">
        <v>55</v>
      </c>
      <c r="F23" s="4" t="s">
        <v>128</v>
      </c>
      <c r="G23" s="37"/>
    </row>
    <row r="24" spans="1:7" ht="15.75" customHeight="1">
      <c r="A24" s="2" t="s">
        <v>50</v>
      </c>
      <c r="B24" s="1">
        <v>2</v>
      </c>
      <c r="C24" s="1">
        <v>3</v>
      </c>
      <c r="D24" s="1">
        <v>5</v>
      </c>
      <c r="E24" s="1">
        <v>8</v>
      </c>
      <c r="F24" s="1">
        <v>9</v>
      </c>
      <c r="G24" s="16"/>
    </row>
    <row r="25" spans="1:7" s="9" customFormat="1" ht="22.5" customHeight="1">
      <c r="A25" s="1">
        <v>410000</v>
      </c>
      <c r="B25" s="15" t="s">
        <v>92</v>
      </c>
      <c r="C25" s="8">
        <f>SUM(D25:F25)</f>
        <v>16245182</v>
      </c>
      <c r="D25" s="6">
        <f>SUM(D26,D28,D32,D34,D38,D40)</f>
        <v>12038000</v>
      </c>
      <c r="E25" s="6">
        <f>SUM(E26,E28,E32,E34,E38,E40)</f>
        <v>4207182</v>
      </c>
      <c r="F25" s="6">
        <f>SUM(F26,F28,F32,F34,F38,F40)</f>
        <v>0</v>
      </c>
      <c r="G25" s="20"/>
    </row>
    <row r="26" spans="1:7" s="9" customFormat="1" ht="21">
      <c r="A26" s="1">
        <v>411000</v>
      </c>
      <c r="B26" s="15" t="s">
        <v>93</v>
      </c>
      <c r="C26" s="8">
        <f aca="true" t="shared" si="2" ref="C26:C99">SUM(D26:F26)</f>
        <v>13032000</v>
      </c>
      <c r="D26" s="6">
        <f>SUM(D27)</f>
        <v>9888000</v>
      </c>
      <c r="E26" s="6">
        <f>SUM(E27)</f>
        <v>3144000</v>
      </c>
      <c r="F26" s="6">
        <f>SUM(F27)</f>
        <v>0</v>
      </c>
      <c r="G26" s="20"/>
    </row>
    <row r="27" spans="1:7" ht="12.75">
      <c r="A27" s="3">
        <v>411111</v>
      </c>
      <c r="B27" s="18" t="s">
        <v>5</v>
      </c>
      <c r="C27" s="8">
        <f t="shared" si="2"/>
        <v>13032000</v>
      </c>
      <c r="D27" s="12">
        <v>9888000</v>
      </c>
      <c r="E27" s="12">
        <v>3144000</v>
      </c>
      <c r="F27" s="12"/>
      <c r="G27" s="38"/>
    </row>
    <row r="28" spans="1:7" s="9" customFormat="1" ht="21">
      <c r="A28" s="1">
        <v>412000</v>
      </c>
      <c r="B28" s="15" t="s">
        <v>94</v>
      </c>
      <c r="C28" s="8">
        <f t="shared" si="2"/>
        <v>2321000</v>
      </c>
      <c r="D28" s="6">
        <f>SUM(D29:D31)</f>
        <v>1769000</v>
      </c>
      <c r="E28" s="6">
        <f>SUM(E29:E31)</f>
        <v>552000</v>
      </c>
      <c r="F28" s="6">
        <f>SUM(F29:F31)</f>
        <v>0</v>
      </c>
      <c r="G28" s="20"/>
    </row>
    <row r="29" spans="1:7" ht="19.5" customHeight="1">
      <c r="A29" s="3">
        <v>412111</v>
      </c>
      <c r="B29" s="18" t="s">
        <v>6</v>
      </c>
      <c r="C29" s="8">
        <f t="shared" si="2"/>
        <v>1556380</v>
      </c>
      <c r="D29" s="12">
        <v>1186380</v>
      </c>
      <c r="E29" s="12">
        <v>370000</v>
      </c>
      <c r="F29" s="12"/>
      <c r="G29" s="38"/>
    </row>
    <row r="30" spans="1:7" ht="15" customHeight="1">
      <c r="A30" s="3">
        <v>412211</v>
      </c>
      <c r="B30" s="18" t="s">
        <v>7</v>
      </c>
      <c r="C30" s="8">
        <f t="shared" si="2"/>
        <v>668010</v>
      </c>
      <c r="D30" s="12">
        <v>509010</v>
      </c>
      <c r="E30" s="12">
        <v>159000</v>
      </c>
      <c r="F30" s="12"/>
      <c r="G30" s="38"/>
    </row>
    <row r="31" spans="1:7" ht="15" customHeight="1">
      <c r="A31" s="3">
        <v>412311</v>
      </c>
      <c r="B31" s="18" t="s">
        <v>8</v>
      </c>
      <c r="C31" s="8">
        <f t="shared" si="2"/>
        <v>96610</v>
      </c>
      <c r="D31" s="12">
        <v>73610</v>
      </c>
      <c r="E31" s="12">
        <v>23000</v>
      </c>
      <c r="F31" s="12"/>
      <c r="G31" s="38"/>
    </row>
    <row r="32" spans="1:7" s="9" customFormat="1" ht="15" customHeight="1">
      <c r="A32" s="1">
        <v>413000</v>
      </c>
      <c r="B32" s="15" t="s">
        <v>9</v>
      </c>
      <c r="C32" s="8">
        <f t="shared" si="2"/>
        <v>1000</v>
      </c>
      <c r="D32" s="6">
        <f>SUM(D33)</f>
        <v>1000</v>
      </c>
      <c r="E32" s="6">
        <f>SUM(E33)</f>
        <v>0</v>
      </c>
      <c r="F32" s="6">
        <f>SUM(F33)</f>
        <v>0</v>
      </c>
      <c r="G32" s="20"/>
    </row>
    <row r="33" spans="1:7" ht="12.75" customHeight="1">
      <c r="A33" s="3">
        <v>413100</v>
      </c>
      <c r="B33" s="18" t="s">
        <v>10</v>
      </c>
      <c r="C33" s="8">
        <f t="shared" si="2"/>
        <v>1000</v>
      </c>
      <c r="D33" s="12">
        <v>1000</v>
      </c>
      <c r="E33" s="12"/>
      <c r="F33" s="12"/>
      <c r="G33" s="38"/>
    </row>
    <row r="34" spans="1:7" s="9" customFormat="1" ht="23.25" customHeight="1">
      <c r="A34" s="1">
        <v>414000</v>
      </c>
      <c r="B34" s="15" t="s">
        <v>95</v>
      </c>
      <c r="C34" s="8">
        <f t="shared" si="2"/>
        <v>50000</v>
      </c>
      <c r="D34" s="6">
        <f>SUM(D35:D37)</f>
        <v>0</v>
      </c>
      <c r="E34" s="6">
        <f>SUM(E35:E37)</f>
        <v>50000</v>
      </c>
      <c r="F34" s="6">
        <f>SUM(F35:F37)</f>
        <v>0</v>
      </c>
      <c r="G34" s="20"/>
    </row>
    <row r="35" spans="1:7" ht="21">
      <c r="A35" s="3">
        <v>414100</v>
      </c>
      <c r="B35" s="18" t="s">
        <v>11</v>
      </c>
      <c r="C35" s="8">
        <f t="shared" si="2"/>
        <v>0</v>
      </c>
      <c r="D35" s="12"/>
      <c r="E35" s="12"/>
      <c r="F35" s="12"/>
      <c r="G35" s="38"/>
    </row>
    <row r="36" spans="1:7" ht="12.75" customHeight="1">
      <c r="A36" s="3">
        <v>414311</v>
      </c>
      <c r="B36" s="18" t="s">
        <v>12</v>
      </c>
      <c r="C36" s="8">
        <f t="shared" si="2"/>
        <v>0</v>
      </c>
      <c r="D36" s="12"/>
      <c r="E36" s="12"/>
      <c r="F36" s="12"/>
      <c r="G36" s="38"/>
    </row>
    <row r="37" spans="1:7" ht="21">
      <c r="A37" s="3">
        <v>414411</v>
      </c>
      <c r="B37" s="18" t="s">
        <v>13</v>
      </c>
      <c r="C37" s="8">
        <f t="shared" si="2"/>
        <v>50000</v>
      </c>
      <c r="D37" s="12"/>
      <c r="E37" s="12">
        <v>50000</v>
      </c>
      <c r="F37" s="12"/>
      <c r="G37" s="38"/>
    </row>
    <row r="38" spans="1:7" s="9" customFormat="1" ht="12.75">
      <c r="A38" s="1">
        <v>415000</v>
      </c>
      <c r="B38" s="15" t="s">
        <v>96</v>
      </c>
      <c r="C38" s="8">
        <f t="shared" si="2"/>
        <v>761182</v>
      </c>
      <c r="D38" s="6">
        <f>SUM(D39)</f>
        <v>300000</v>
      </c>
      <c r="E38" s="6">
        <f>SUM(E39)</f>
        <v>461182</v>
      </c>
      <c r="F38" s="6">
        <f>SUM(F39)</f>
        <v>0</v>
      </c>
      <c r="G38" s="20"/>
    </row>
    <row r="39" spans="1:7" ht="12.75" customHeight="1">
      <c r="A39" s="3">
        <v>415112</v>
      </c>
      <c r="B39" s="18" t="s">
        <v>14</v>
      </c>
      <c r="C39" s="8">
        <f t="shared" si="2"/>
        <v>761182</v>
      </c>
      <c r="D39" s="12">
        <v>300000</v>
      </c>
      <c r="E39" s="12">
        <v>461182</v>
      </c>
      <c r="F39" s="12"/>
      <c r="G39" s="38"/>
    </row>
    <row r="40" spans="1:7" s="9" customFormat="1" ht="21">
      <c r="A40" s="1">
        <v>416000</v>
      </c>
      <c r="B40" s="15" t="s">
        <v>97</v>
      </c>
      <c r="C40" s="8">
        <f t="shared" si="2"/>
        <v>80000</v>
      </c>
      <c r="D40" s="6">
        <f>SUM(D41)</f>
        <v>80000</v>
      </c>
      <c r="E40" s="6">
        <f>SUM(E41)</f>
        <v>0</v>
      </c>
      <c r="F40" s="6">
        <f>SUM(F41)</f>
        <v>0</v>
      </c>
      <c r="G40" s="20"/>
    </row>
    <row r="41" spans="1:7" ht="12.75">
      <c r="A41" s="3">
        <v>416111</v>
      </c>
      <c r="B41" s="18" t="s">
        <v>15</v>
      </c>
      <c r="C41" s="8">
        <f t="shared" si="2"/>
        <v>80000</v>
      </c>
      <c r="D41" s="12">
        <v>80000</v>
      </c>
      <c r="E41" s="12"/>
      <c r="F41" s="12"/>
      <c r="G41" s="38"/>
    </row>
    <row r="42" spans="1:7" s="9" customFormat="1" ht="12.75">
      <c r="A42" s="1">
        <v>420000</v>
      </c>
      <c r="B42" s="15" t="s">
        <v>98</v>
      </c>
      <c r="C42" s="8">
        <f t="shared" si="2"/>
        <v>6711000</v>
      </c>
      <c r="D42" s="6">
        <f>SUM(D43,D58,D65,D82,D84,D102)</f>
        <v>4370000</v>
      </c>
      <c r="E42" s="6">
        <f>SUM(E43,E58,E65,E82,E84,E102)</f>
        <v>2341000</v>
      </c>
      <c r="F42" s="6">
        <f>SUM(F43,F58,F65,F82,F84,F102)</f>
        <v>0</v>
      </c>
      <c r="G42" s="20"/>
    </row>
    <row r="43" spans="1:7" s="9" customFormat="1" ht="12.75">
      <c r="A43" s="1">
        <v>421000</v>
      </c>
      <c r="B43" s="15" t="s">
        <v>99</v>
      </c>
      <c r="C43" s="8">
        <f t="shared" si="2"/>
        <v>1386000</v>
      </c>
      <c r="D43" s="6">
        <f>D44+D45+D46+D47+D52+D56</f>
        <v>570000</v>
      </c>
      <c r="E43" s="6">
        <f>E44+E45+E46+E47+E52+E56</f>
        <v>816000</v>
      </c>
      <c r="F43" s="6">
        <f>F44+F45+F46+F47+F52+F56</f>
        <v>0</v>
      </c>
      <c r="G43" s="20"/>
    </row>
    <row r="44" spans="1:7" ht="14.25" customHeight="1">
      <c r="A44" s="3">
        <v>421111</v>
      </c>
      <c r="B44" s="18" t="s">
        <v>16</v>
      </c>
      <c r="C44" s="8">
        <f t="shared" si="2"/>
        <v>160000</v>
      </c>
      <c r="D44" s="12">
        <v>70000</v>
      </c>
      <c r="E44" s="12">
        <v>90000</v>
      </c>
      <c r="F44" s="12"/>
      <c r="G44" s="38"/>
    </row>
    <row r="45" spans="1:7" ht="12.75" customHeight="1">
      <c r="A45" s="3">
        <v>421211</v>
      </c>
      <c r="B45" s="18" t="s">
        <v>17</v>
      </c>
      <c r="C45" s="8">
        <f t="shared" si="2"/>
        <v>550000</v>
      </c>
      <c r="D45" s="12">
        <v>220000</v>
      </c>
      <c r="E45" s="12">
        <v>330000</v>
      </c>
      <c r="F45" s="12"/>
      <c r="G45" s="38"/>
    </row>
    <row r="46" spans="1:7" ht="12.75" customHeight="1">
      <c r="A46" s="3">
        <v>421311</v>
      </c>
      <c r="B46" s="18" t="s">
        <v>18</v>
      </c>
      <c r="C46" s="8">
        <f t="shared" si="2"/>
        <v>50000</v>
      </c>
      <c r="D46" s="12">
        <v>20000</v>
      </c>
      <c r="E46" s="12">
        <v>30000</v>
      </c>
      <c r="F46" s="12"/>
      <c r="G46" s="38"/>
    </row>
    <row r="47" spans="1:7" ht="12.75" customHeight="1">
      <c r="A47" s="1">
        <v>421400</v>
      </c>
      <c r="B47" s="15" t="s">
        <v>19</v>
      </c>
      <c r="C47" s="8">
        <f t="shared" si="2"/>
        <v>450000</v>
      </c>
      <c r="D47" s="13">
        <f>SUM(D48:D51)</f>
        <v>200000</v>
      </c>
      <c r="E47" s="13">
        <f>SUM(E48:E51)</f>
        <v>250000</v>
      </c>
      <c r="F47" s="13">
        <f>SUM(F48:F51)</f>
        <v>0</v>
      </c>
      <c r="G47" s="38"/>
    </row>
    <row r="48" spans="1:7" ht="12.75" customHeight="1">
      <c r="A48" s="3">
        <v>421411</v>
      </c>
      <c r="B48" s="18" t="s">
        <v>64</v>
      </c>
      <c r="C48" s="8">
        <f t="shared" si="2"/>
        <v>160000</v>
      </c>
      <c r="D48" s="12">
        <v>80000</v>
      </c>
      <c r="E48" s="12">
        <v>80000</v>
      </c>
      <c r="F48" s="12"/>
      <c r="G48" s="38"/>
    </row>
    <row r="49" spans="1:7" ht="12.75" customHeight="1">
      <c r="A49" s="3">
        <v>421414</v>
      </c>
      <c r="B49" s="18" t="s">
        <v>65</v>
      </c>
      <c r="C49" s="8">
        <f t="shared" si="2"/>
        <v>160000</v>
      </c>
      <c r="D49" s="12">
        <v>80000</v>
      </c>
      <c r="E49" s="12">
        <v>80000</v>
      </c>
      <c r="F49" s="12"/>
      <c r="G49" s="38"/>
    </row>
    <row r="50" spans="1:7" ht="12.75" customHeight="1">
      <c r="A50" s="3">
        <v>421421</v>
      </c>
      <c r="B50" s="18" t="s">
        <v>66</v>
      </c>
      <c r="C50" s="8">
        <f t="shared" si="2"/>
        <v>110000</v>
      </c>
      <c r="D50" s="12">
        <v>30000</v>
      </c>
      <c r="E50" s="12">
        <v>80000</v>
      </c>
      <c r="F50" s="12"/>
      <c r="G50" s="38"/>
    </row>
    <row r="51" spans="1:7" ht="12.75" customHeight="1">
      <c r="A51" s="3">
        <v>421429</v>
      </c>
      <c r="B51" s="18" t="s">
        <v>67</v>
      </c>
      <c r="C51" s="8">
        <f t="shared" si="2"/>
        <v>20000</v>
      </c>
      <c r="D51" s="12">
        <v>10000</v>
      </c>
      <c r="E51" s="12">
        <v>10000</v>
      </c>
      <c r="F51" s="12"/>
      <c r="G51" s="38"/>
    </row>
    <row r="52" spans="1:7" ht="12.75" customHeight="1">
      <c r="A52" s="1">
        <v>421500</v>
      </c>
      <c r="B52" s="15" t="s">
        <v>20</v>
      </c>
      <c r="C52" s="8">
        <f t="shared" si="2"/>
        <v>126000</v>
      </c>
      <c r="D52" s="13">
        <f>SUM(D53:D55)</f>
        <v>40000</v>
      </c>
      <c r="E52" s="13">
        <f>SUM(E53:E55)</f>
        <v>86000</v>
      </c>
      <c r="F52" s="13">
        <f>SUM(F53:F55)</f>
        <v>0</v>
      </c>
      <c r="G52" s="38"/>
    </row>
    <row r="53" spans="1:7" ht="12.75" customHeight="1">
      <c r="A53" s="3">
        <v>421512</v>
      </c>
      <c r="B53" s="18" t="s">
        <v>68</v>
      </c>
      <c r="C53" s="8">
        <f t="shared" si="2"/>
        <v>70000</v>
      </c>
      <c r="D53" s="12">
        <v>20000</v>
      </c>
      <c r="E53" s="12">
        <v>50000</v>
      </c>
      <c r="F53" s="12"/>
      <c r="G53" s="38"/>
    </row>
    <row r="54" spans="1:7" ht="12.75" customHeight="1">
      <c r="A54" s="3">
        <v>421513</v>
      </c>
      <c r="B54" s="18" t="s">
        <v>69</v>
      </c>
      <c r="C54" s="8">
        <f t="shared" si="2"/>
        <v>22000</v>
      </c>
      <c r="D54" s="12">
        <v>10000</v>
      </c>
      <c r="E54" s="12">
        <v>12000</v>
      </c>
      <c r="F54" s="12"/>
      <c r="G54" s="38"/>
    </row>
    <row r="55" spans="1:7" ht="12.75" customHeight="1">
      <c r="A55" s="3">
        <v>421521</v>
      </c>
      <c r="B55" s="18" t="s">
        <v>70</v>
      </c>
      <c r="C55" s="8">
        <f t="shared" si="2"/>
        <v>34000</v>
      </c>
      <c r="D55" s="12">
        <v>10000</v>
      </c>
      <c r="E55" s="12">
        <v>24000</v>
      </c>
      <c r="F55" s="12"/>
      <c r="G55" s="38"/>
    </row>
    <row r="56" spans="1:7" ht="12.75" customHeight="1">
      <c r="A56" s="3">
        <v>421900</v>
      </c>
      <c r="B56" s="15" t="s">
        <v>63</v>
      </c>
      <c r="C56" s="8">
        <f t="shared" si="2"/>
        <v>50000</v>
      </c>
      <c r="D56" s="13">
        <f>D57</f>
        <v>20000</v>
      </c>
      <c r="E56" s="13">
        <f>E57</f>
        <v>30000</v>
      </c>
      <c r="F56" s="13">
        <f>F57</f>
        <v>0</v>
      </c>
      <c r="G56" s="38"/>
    </row>
    <row r="57" spans="1:7" ht="12.75" customHeight="1">
      <c r="A57" s="3">
        <v>421919</v>
      </c>
      <c r="B57" s="18" t="s">
        <v>63</v>
      </c>
      <c r="C57" s="8">
        <f t="shared" si="2"/>
        <v>50000</v>
      </c>
      <c r="D57" s="12">
        <v>20000</v>
      </c>
      <c r="E57" s="12">
        <v>30000</v>
      </c>
      <c r="F57" s="12"/>
      <c r="G57" s="38"/>
    </row>
    <row r="58" spans="1:7" s="9" customFormat="1" ht="18.75" customHeight="1">
      <c r="A58" s="1">
        <v>422000</v>
      </c>
      <c r="B58" s="15" t="s">
        <v>103</v>
      </c>
      <c r="C58" s="8">
        <f t="shared" si="2"/>
        <v>200000</v>
      </c>
      <c r="D58" s="6">
        <f>SUM(D60:D62)</f>
        <v>80000</v>
      </c>
      <c r="E58" s="6">
        <f>E59+E63</f>
        <v>120000</v>
      </c>
      <c r="F58" s="6">
        <f>F59+F63</f>
        <v>0</v>
      </c>
      <c r="G58" s="20"/>
    </row>
    <row r="59" spans="1:7" s="9" customFormat="1" ht="18.75" customHeight="1">
      <c r="A59" s="1">
        <v>422100</v>
      </c>
      <c r="B59" s="15" t="s">
        <v>21</v>
      </c>
      <c r="C59" s="8">
        <f t="shared" si="2"/>
        <v>200000</v>
      </c>
      <c r="D59" s="6">
        <f>SUM(D60:D62)</f>
        <v>80000</v>
      </c>
      <c r="E59" s="6">
        <f>SUM(E60:E62)</f>
        <v>120000</v>
      </c>
      <c r="F59" s="6">
        <f>SUM(F60:F62)</f>
        <v>0</v>
      </c>
      <c r="G59" s="20"/>
    </row>
    <row r="60" spans="1:7" ht="17.25" customHeight="1">
      <c r="A60" s="3">
        <v>422111</v>
      </c>
      <c r="B60" s="18" t="s">
        <v>71</v>
      </c>
      <c r="C60" s="8">
        <f t="shared" si="2"/>
        <v>120000</v>
      </c>
      <c r="D60" s="12">
        <v>40000</v>
      </c>
      <c r="E60" s="12">
        <v>80000</v>
      </c>
      <c r="F60" s="12"/>
      <c r="G60" s="38"/>
    </row>
    <row r="61" spans="1:7" ht="17.25" customHeight="1">
      <c r="A61" s="3">
        <v>422194</v>
      </c>
      <c r="B61" s="18" t="s">
        <v>72</v>
      </c>
      <c r="C61" s="8">
        <f t="shared" si="2"/>
        <v>40000</v>
      </c>
      <c r="D61" s="12">
        <v>20000</v>
      </c>
      <c r="E61" s="12">
        <v>20000</v>
      </c>
      <c r="F61" s="12"/>
      <c r="G61" s="38"/>
    </row>
    <row r="62" spans="1:7" ht="21">
      <c r="A62" s="3">
        <v>422199</v>
      </c>
      <c r="B62" s="18" t="s">
        <v>73</v>
      </c>
      <c r="C62" s="8">
        <f t="shared" si="2"/>
        <v>40000</v>
      </c>
      <c r="D62" s="12">
        <v>20000</v>
      </c>
      <c r="E62" s="12">
        <v>20000</v>
      </c>
      <c r="F62" s="12"/>
      <c r="G62" s="38"/>
    </row>
    <row r="63" spans="1:7" ht="12.75">
      <c r="A63" s="1">
        <v>422300</v>
      </c>
      <c r="B63" s="15" t="s">
        <v>22</v>
      </c>
      <c r="C63" s="8">
        <f t="shared" si="2"/>
        <v>0</v>
      </c>
      <c r="D63" s="12">
        <f>D64</f>
        <v>0</v>
      </c>
      <c r="E63" s="13">
        <f>E64</f>
        <v>0</v>
      </c>
      <c r="F63" s="13">
        <f>F64</f>
        <v>0</v>
      </c>
      <c r="G63" s="38"/>
    </row>
    <row r="64" spans="1:7" ht="12.75">
      <c r="A64" s="3">
        <v>422392</v>
      </c>
      <c r="B64" s="18" t="s">
        <v>74</v>
      </c>
      <c r="C64" s="8">
        <f t="shared" si="2"/>
        <v>0</v>
      </c>
      <c r="D64" s="12">
        <v>0</v>
      </c>
      <c r="E64" s="12"/>
      <c r="F64" s="12"/>
      <c r="G64" s="38"/>
    </row>
    <row r="65" spans="1:7" s="9" customFormat="1" ht="12.75">
      <c r="A65" s="1">
        <v>423000</v>
      </c>
      <c r="B65" s="15" t="s">
        <v>102</v>
      </c>
      <c r="C65" s="8">
        <f t="shared" si="2"/>
        <v>3910000</v>
      </c>
      <c r="D65" s="6">
        <f>D66+D69+D75+D78+D80</f>
        <v>3500000</v>
      </c>
      <c r="E65" s="6">
        <f>E66+E69+E75+E78+E80</f>
        <v>410000</v>
      </c>
      <c r="F65" s="6">
        <f>F66+F69+F75+F78</f>
        <v>0</v>
      </c>
      <c r="G65" s="20"/>
    </row>
    <row r="66" spans="1:7" ht="12.75">
      <c r="A66" s="1">
        <v>423100</v>
      </c>
      <c r="B66" s="15" t="s">
        <v>23</v>
      </c>
      <c r="C66" s="8">
        <f t="shared" si="2"/>
        <v>185000</v>
      </c>
      <c r="D66" s="13">
        <f>SUM(D67:D68)</f>
        <v>25000</v>
      </c>
      <c r="E66" s="13">
        <f>E67</f>
        <v>160000</v>
      </c>
      <c r="F66" s="13">
        <f>F67</f>
        <v>0</v>
      </c>
      <c r="G66" s="38"/>
    </row>
    <row r="67" spans="1:7" ht="12.75">
      <c r="A67" s="3">
        <v>423191</v>
      </c>
      <c r="B67" s="18" t="s">
        <v>75</v>
      </c>
      <c r="C67" s="8">
        <f t="shared" si="2"/>
        <v>160000</v>
      </c>
      <c r="D67" s="12"/>
      <c r="E67" s="12">
        <v>160000</v>
      </c>
      <c r="F67" s="12"/>
      <c r="G67" s="38"/>
    </row>
    <row r="68" spans="1:7" ht="12.75">
      <c r="A68" s="3">
        <v>423200</v>
      </c>
      <c r="B68" s="18" t="s">
        <v>24</v>
      </c>
      <c r="C68" s="8">
        <f t="shared" si="2"/>
        <v>25000</v>
      </c>
      <c r="D68" s="12">
        <v>25000</v>
      </c>
      <c r="E68" s="12">
        <v>0</v>
      </c>
      <c r="F68" s="12">
        <v>0</v>
      </c>
      <c r="G68" s="38"/>
    </row>
    <row r="69" spans="1:7" ht="12.75">
      <c r="A69" s="1">
        <v>423300</v>
      </c>
      <c r="B69" s="15" t="s">
        <v>25</v>
      </c>
      <c r="C69" s="8">
        <f t="shared" si="2"/>
        <v>280000</v>
      </c>
      <c r="D69" s="13">
        <f>SUM(D70:D74)</f>
        <v>200000</v>
      </c>
      <c r="E69" s="13">
        <f>E70+E71</f>
        <v>80000</v>
      </c>
      <c r="F69" s="13">
        <f>F70</f>
        <v>0</v>
      </c>
      <c r="G69" s="38"/>
    </row>
    <row r="70" spans="1:7" ht="12.75">
      <c r="A70" s="3">
        <v>423321</v>
      </c>
      <c r="B70" s="18" t="s">
        <v>76</v>
      </c>
      <c r="C70" s="8">
        <f t="shared" si="2"/>
        <v>130000</v>
      </c>
      <c r="D70" s="12">
        <v>50000</v>
      </c>
      <c r="E70" s="12">
        <v>80000</v>
      </c>
      <c r="F70" s="12"/>
      <c r="G70" s="38"/>
    </row>
    <row r="71" spans="1:7" ht="12.75">
      <c r="A71" s="3">
        <v>423391</v>
      </c>
      <c r="B71" s="18" t="s">
        <v>129</v>
      </c>
      <c r="C71" s="8"/>
      <c r="D71" s="12"/>
      <c r="E71" s="12"/>
      <c r="F71" s="12"/>
      <c r="G71" s="38"/>
    </row>
    <row r="72" spans="1:7" ht="12.75">
      <c r="A72" s="3">
        <v>423399</v>
      </c>
      <c r="B72" s="18" t="s">
        <v>116</v>
      </c>
      <c r="C72" s="8">
        <f t="shared" si="2"/>
        <v>150000</v>
      </c>
      <c r="D72" s="12">
        <v>150000</v>
      </c>
      <c r="E72" s="12"/>
      <c r="F72" s="12"/>
      <c r="G72" s="38"/>
    </row>
    <row r="73" spans="1:7" ht="21">
      <c r="A73" s="3">
        <v>423399</v>
      </c>
      <c r="B73" s="18" t="s">
        <v>130</v>
      </c>
      <c r="C73" s="8">
        <f t="shared" si="2"/>
        <v>0</v>
      </c>
      <c r="D73" s="12"/>
      <c r="E73" s="12"/>
      <c r="F73" s="12"/>
      <c r="G73" s="38"/>
    </row>
    <row r="74" spans="1:7" ht="12.75">
      <c r="A74" s="3">
        <v>423400</v>
      </c>
      <c r="B74" s="18" t="s">
        <v>26</v>
      </c>
      <c r="C74" s="8">
        <f t="shared" si="2"/>
        <v>0</v>
      </c>
      <c r="D74" s="12"/>
      <c r="E74" s="12">
        <v>0</v>
      </c>
      <c r="F74" s="12">
        <v>0</v>
      </c>
      <c r="G74" s="38"/>
    </row>
    <row r="75" spans="1:7" ht="12.75">
      <c r="A75" s="1">
        <v>423500</v>
      </c>
      <c r="B75" s="15" t="s">
        <v>27</v>
      </c>
      <c r="C75" s="8">
        <f t="shared" si="2"/>
        <v>100000</v>
      </c>
      <c r="D75" s="13">
        <f>SUM(D76:D77)</f>
        <v>0</v>
      </c>
      <c r="E75" s="13">
        <f>SUM(E76:E77)</f>
        <v>100000</v>
      </c>
      <c r="F75" s="13">
        <f>SUM(F76:F77)</f>
        <v>0</v>
      </c>
      <c r="G75" s="38"/>
    </row>
    <row r="76" spans="1:7" ht="12.75">
      <c r="A76" s="3">
        <v>423511</v>
      </c>
      <c r="B76" s="18" t="s">
        <v>77</v>
      </c>
      <c r="C76" s="8">
        <f t="shared" si="2"/>
        <v>40000</v>
      </c>
      <c r="D76" s="12">
        <v>0</v>
      </c>
      <c r="E76" s="12">
        <v>40000</v>
      </c>
      <c r="F76" s="12"/>
      <c r="G76" s="38"/>
    </row>
    <row r="77" spans="1:7" ht="12.75">
      <c r="A77" s="3">
        <v>423531</v>
      </c>
      <c r="B77" s="18" t="s">
        <v>78</v>
      </c>
      <c r="C77" s="8">
        <f t="shared" si="2"/>
        <v>60000</v>
      </c>
      <c r="D77" s="12">
        <v>0</v>
      </c>
      <c r="E77" s="12">
        <v>60000</v>
      </c>
      <c r="F77" s="12"/>
      <c r="G77" s="38"/>
    </row>
    <row r="78" spans="1:7" ht="12.75">
      <c r="A78" s="1">
        <v>423700</v>
      </c>
      <c r="B78" s="15" t="s">
        <v>28</v>
      </c>
      <c r="C78" s="8">
        <f t="shared" si="2"/>
        <v>40000</v>
      </c>
      <c r="D78" s="13">
        <f>D79</f>
        <v>20000</v>
      </c>
      <c r="E78" s="13">
        <f>E79</f>
        <v>20000</v>
      </c>
      <c r="F78" s="13">
        <f>F79</f>
        <v>0</v>
      </c>
      <c r="G78" s="38"/>
    </row>
    <row r="79" spans="1:7" ht="12.75">
      <c r="A79" s="3">
        <v>423711</v>
      </c>
      <c r="B79" s="18" t="s">
        <v>28</v>
      </c>
      <c r="C79" s="8">
        <f t="shared" si="2"/>
        <v>40000</v>
      </c>
      <c r="D79" s="12">
        <v>20000</v>
      </c>
      <c r="E79" s="12">
        <v>20000</v>
      </c>
      <c r="F79" s="12"/>
      <c r="G79" s="38"/>
    </row>
    <row r="80" spans="1:7" ht="12.75">
      <c r="A80" s="4">
        <v>423900</v>
      </c>
      <c r="B80" s="5" t="s">
        <v>29</v>
      </c>
      <c r="C80" s="8">
        <f t="shared" si="2"/>
        <v>3305000</v>
      </c>
      <c r="D80" s="14">
        <f>D81</f>
        <v>3255000</v>
      </c>
      <c r="E80" s="12">
        <f>E81</f>
        <v>50000</v>
      </c>
      <c r="F80" s="12">
        <f>F81</f>
        <v>0</v>
      </c>
      <c r="G80" s="38"/>
    </row>
    <row r="81" spans="1:7" ht="12.75">
      <c r="A81" s="3">
        <v>423911</v>
      </c>
      <c r="B81" s="18" t="s">
        <v>29</v>
      </c>
      <c r="C81" s="8">
        <f t="shared" si="2"/>
        <v>3305000</v>
      </c>
      <c r="D81" s="12">
        <v>3255000</v>
      </c>
      <c r="E81" s="12">
        <v>50000</v>
      </c>
      <c r="F81" s="12"/>
      <c r="G81" s="38"/>
    </row>
    <row r="82" spans="1:7" s="9" customFormat="1" ht="24" customHeight="1">
      <c r="A82" s="1">
        <v>424000</v>
      </c>
      <c r="B82" s="15" t="s">
        <v>100</v>
      </c>
      <c r="C82" s="8">
        <f t="shared" si="2"/>
        <v>0</v>
      </c>
      <c r="D82" s="6">
        <f>SUM(D83:D83)</f>
        <v>0</v>
      </c>
      <c r="E82" s="6">
        <f>SUM(E83:E83)</f>
        <v>0</v>
      </c>
      <c r="F82" s="6">
        <f>SUM(F83:F83)</f>
        <v>0</v>
      </c>
      <c r="G82" s="20"/>
    </row>
    <row r="83" spans="1:7" ht="12.75" customHeight="1">
      <c r="A83" s="3">
        <v>424900</v>
      </c>
      <c r="B83" s="18" t="s">
        <v>30</v>
      </c>
      <c r="C83" s="8">
        <f t="shared" si="2"/>
        <v>0</v>
      </c>
      <c r="D83" s="12"/>
      <c r="E83" s="12"/>
      <c r="F83" s="12"/>
      <c r="G83" s="38"/>
    </row>
    <row r="84" spans="1:7" s="9" customFormat="1" ht="21" customHeight="1">
      <c r="A84" s="1">
        <v>425000</v>
      </c>
      <c r="B84" s="15" t="s">
        <v>101</v>
      </c>
      <c r="C84" s="8">
        <f t="shared" si="2"/>
        <v>445000</v>
      </c>
      <c r="D84" s="6">
        <f>D85+D94</f>
        <v>0</v>
      </c>
      <c r="E84" s="6">
        <f>E85+E94</f>
        <v>445000</v>
      </c>
      <c r="F84" s="6">
        <f>F85+F94</f>
        <v>0</v>
      </c>
      <c r="G84" s="20"/>
    </row>
    <row r="85" spans="1:7" s="9" customFormat="1" ht="21" customHeight="1">
      <c r="A85" s="1">
        <v>425100</v>
      </c>
      <c r="B85" s="15" t="s">
        <v>79</v>
      </c>
      <c r="C85" s="8">
        <f t="shared" si="2"/>
        <v>225000</v>
      </c>
      <c r="D85" s="41">
        <f>SUM(D91:D93)</f>
        <v>0</v>
      </c>
      <c r="E85" s="6">
        <f>SUM(E86:E93)</f>
        <v>225000</v>
      </c>
      <c r="F85" s="6">
        <f>SUM(F90:F93)</f>
        <v>0</v>
      </c>
      <c r="G85" s="20"/>
    </row>
    <row r="86" spans="1:7" s="9" customFormat="1" ht="21" customHeight="1">
      <c r="A86" s="3">
        <v>425111</v>
      </c>
      <c r="B86" s="18" t="s">
        <v>132</v>
      </c>
      <c r="C86" s="8"/>
      <c r="D86" s="41"/>
      <c r="E86" s="41">
        <v>10000</v>
      </c>
      <c r="F86" s="6"/>
      <c r="G86" s="20"/>
    </row>
    <row r="87" spans="1:7" s="9" customFormat="1" ht="21" customHeight="1">
      <c r="A87" s="3">
        <v>425112</v>
      </c>
      <c r="B87" s="18" t="s">
        <v>133</v>
      </c>
      <c r="C87" s="8"/>
      <c r="D87" s="41"/>
      <c r="E87" s="41">
        <v>10000</v>
      </c>
      <c r="F87" s="6"/>
      <c r="G87" s="20"/>
    </row>
    <row r="88" spans="1:7" s="9" customFormat="1" ht="21" customHeight="1">
      <c r="A88" s="3">
        <v>425113</v>
      </c>
      <c r="B88" s="18" t="s">
        <v>125</v>
      </c>
      <c r="C88" s="8"/>
      <c r="D88" s="41"/>
      <c r="E88" s="41">
        <v>80000</v>
      </c>
      <c r="F88" s="6"/>
      <c r="G88" s="20"/>
    </row>
    <row r="89" spans="1:7" s="9" customFormat="1" ht="21" customHeight="1">
      <c r="A89" s="3">
        <v>425114</v>
      </c>
      <c r="B89" s="18" t="s">
        <v>134</v>
      </c>
      <c r="C89" s="8"/>
      <c r="D89" s="41"/>
      <c r="E89" s="41">
        <v>10000</v>
      </c>
      <c r="F89" s="6"/>
      <c r="G89" s="20"/>
    </row>
    <row r="90" spans="1:7" s="9" customFormat="1" ht="21" customHeight="1">
      <c r="A90" s="3">
        <v>425115</v>
      </c>
      <c r="B90" s="18" t="s">
        <v>60</v>
      </c>
      <c r="C90" s="8">
        <f t="shared" si="2"/>
        <v>30000</v>
      </c>
      <c r="D90" s="41"/>
      <c r="E90" s="41">
        <v>30000</v>
      </c>
      <c r="F90" s="41"/>
      <c r="G90" s="20"/>
    </row>
    <row r="91" spans="1:7" ht="16.5" customHeight="1">
      <c r="A91" s="3">
        <v>425116</v>
      </c>
      <c r="B91" s="18" t="s">
        <v>62</v>
      </c>
      <c r="C91" s="8">
        <f t="shared" si="2"/>
        <v>60000</v>
      </c>
      <c r="D91" s="12"/>
      <c r="E91" s="12">
        <v>60000</v>
      </c>
      <c r="F91" s="12"/>
      <c r="G91" s="38"/>
    </row>
    <row r="92" spans="1:7" ht="16.5" customHeight="1">
      <c r="A92" s="3">
        <v>425117</v>
      </c>
      <c r="B92" s="18" t="s">
        <v>59</v>
      </c>
      <c r="C92" s="8">
        <f t="shared" si="2"/>
        <v>15000</v>
      </c>
      <c r="D92" s="12"/>
      <c r="E92" s="12">
        <v>15000</v>
      </c>
      <c r="F92" s="12"/>
      <c r="G92" s="38"/>
    </row>
    <row r="93" spans="1:7" ht="16.5" customHeight="1">
      <c r="A93" s="3">
        <v>425119</v>
      </c>
      <c r="B93" s="18" t="s">
        <v>135</v>
      </c>
      <c r="C93" s="8">
        <f t="shared" si="2"/>
        <v>10000</v>
      </c>
      <c r="D93" s="12"/>
      <c r="E93" s="12">
        <v>10000</v>
      </c>
      <c r="F93" s="12"/>
      <c r="G93" s="38"/>
    </row>
    <row r="94" spans="1:7" ht="16.5" customHeight="1">
      <c r="A94" s="1">
        <v>425200</v>
      </c>
      <c r="B94" s="15" t="s">
        <v>80</v>
      </c>
      <c r="C94" s="8">
        <f t="shared" si="2"/>
        <v>220000</v>
      </c>
      <c r="D94" s="13">
        <f>SUM(D95:D101)</f>
        <v>0</v>
      </c>
      <c r="E94" s="13">
        <f>SUM(E95:E101)</f>
        <v>220000</v>
      </c>
      <c r="F94" s="13">
        <f>SUM(F99:F101)</f>
        <v>0</v>
      </c>
      <c r="G94" s="38"/>
    </row>
    <row r="95" spans="1:7" ht="16.5" customHeight="1">
      <c r="A95" s="3">
        <v>425211</v>
      </c>
      <c r="B95" s="18" t="s">
        <v>136</v>
      </c>
      <c r="C95" s="8"/>
      <c r="D95" s="12"/>
      <c r="E95" s="12">
        <v>10000</v>
      </c>
      <c r="F95" s="13"/>
      <c r="G95" s="38"/>
    </row>
    <row r="96" spans="1:7" ht="16.5" customHeight="1">
      <c r="A96" s="3">
        <v>425212</v>
      </c>
      <c r="B96" s="18" t="s">
        <v>137</v>
      </c>
      <c r="C96" s="8"/>
      <c r="D96" s="12"/>
      <c r="E96" s="12">
        <v>10000</v>
      </c>
      <c r="F96" s="13"/>
      <c r="G96" s="38"/>
    </row>
    <row r="97" spans="1:7" ht="16.5" customHeight="1">
      <c r="A97" s="3">
        <v>425213</v>
      </c>
      <c r="B97" s="18" t="s">
        <v>138</v>
      </c>
      <c r="C97" s="8"/>
      <c r="D97" s="12"/>
      <c r="E97" s="12">
        <v>10000</v>
      </c>
      <c r="F97" s="13"/>
      <c r="G97" s="38"/>
    </row>
    <row r="98" spans="1:7" ht="16.5" customHeight="1">
      <c r="A98" s="3">
        <v>425219</v>
      </c>
      <c r="B98" s="18" t="s">
        <v>81</v>
      </c>
      <c r="C98" s="8"/>
      <c r="D98" s="12"/>
      <c r="E98" s="12">
        <v>80000</v>
      </c>
      <c r="F98" s="13"/>
      <c r="G98" s="38"/>
    </row>
    <row r="99" spans="1:7" ht="16.5" customHeight="1">
      <c r="A99" s="3">
        <v>425222</v>
      </c>
      <c r="B99" s="18" t="s">
        <v>139</v>
      </c>
      <c r="C99" s="8">
        <f t="shared" si="2"/>
        <v>80000</v>
      </c>
      <c r="D99" s="12"/>
      <c r="E99" s="12">
        <v>80000</v>
      </c>
      <c r="F99" s="12"/>
      <c r="G99" s="38"/>
    </row>
    <row r="100" spans="1:7" ht="16.5" customHeight="1">
      <c r="A100" s="3">
        <v>425223</v>
      </c>
      <c r="B100" s="18" t="s">
        <v>140</v>
      </c>
      <c r="C100" s="8">
        <f aca="true" t="shared" si="3" ref="C100:C141">SUM(D100:F100)</f>
        <v>10000</v>
      </c>
      <c r="D100" s="12"/>
      <c r="E100" s="12">
        <v>10000</v>
      </c>
      <c r="F100" s="12"/>
      <c r="G100" s="38"/>
    </row>
    <row r="101" spans="1:7" ht="16.5" customHeight="1">
      <c r="A101" s="3">
        <v>425227</v>
      </c>
      <c r="B101" s="18" t="s">
        <v>82</v>
      </c>
      <c r="C101" s="8">
        <f t="shared" si="3"/>
        <v>20000</v>
      </c>
      <c r="D101" s="12">
        <v>0</v>
      </c>
      <c r="E101" s="12">
        <v>20000</v>
      </c>
      <c r="F101" s="12"/>
      <c r="G101" s="38"/>
    </row>
    <row r="102" spans="1:7" s="9" customFormat="1" ht="16.5" customHeight="1">
      <c r="A102" s="1">
        <v>426000</v>
      </c>
      <c r="B102" s="15" t="s">
        <v>106</v>
      </c>
      <c r="C102" s="8">
        <f t="shared" si="3"/>
        <v>770000</v>
      </c>
      <c r="D102" s="6">
        <f>D103+D106+D108+D111</f>
        <v>220000</v>
      </c>
      <c r="E102" s="6">
        <f>E103+E106+E108+E111</f>
        <v>550000</v>
      </c>
      <c r="F102" s="6">
        <f>F103+F106+F108+F111</f>
        <v>0</v>
      </c>
      <c r="G102" s="20"/>
    </row>
    <row r="103" spans="1:7" ht="12.75">
      <c r="A103" s="1">
        <v>426100</v>
      </c>
      <c r="B103" s="15" t="s">
        <v>31</v>
      </c>
      <c r="C103" s="8">
        <f t="shared" si="3"/>
        <v>230000</v>
      </c>
      <c r="D103" s="13">
        <f>SUM(D104:D105)</f>
        <v>120000</v>
      </c>
      <c r="E103" s="13">
        <f>SUM(E104:E105)</f>
        <v>110000</v>
      </c>
      <c r="F103" s="13">
        <f>F105</f>
        <v>0</v>
      </c>
      <c r="G103" s="38"/>
    </row>
    <row r="104" spans="1:7" ht="12.75">
      <c r="A104" s="3">
        <v>426111</v>
      </c>
      <c r="B104" s="18" t="s">
        <v>83</v>
      </c>
      <c r="C104" s="56"/>
      <c r="D104" s="12">
        <v>120000</v>
      </c>
      <c r="E104" s="12">
        <v>100000</v>
      </c>
      <c r="F104" s="12"/>
      <c r="G104" s="38"/>
    </row>
    <row r="105" spans="1:7" ht="12.75">
      <c r="A105" s="3">
        <v>426131</v>
      </c>
      <c r="B105" s="18" t="s">
        <v>141</v>
      </c>
      <c r="C105" s="8">
        <f t="shared" si="3"/>
        <v>10000</v>
      </c>
      <c r="D105" s="12"/>
      <c r="E105" s="12">
        <v>10000</v>
      </c>
      <c r="F105" s="12"/>
      <c r="G105" s="38"/>
    </row>
    <row r="106" spans="1:7" ht="21.75" customHeight="1">
      <c r="A106" s="1">
        <v>426300</v>
      </c>
      <c r="B106" s="15" t="s">
        <v>32</v>
      </c>
      <c r="C106" s="8">
        <f t="shared" si="3"/>
        <v>90000</v>
      </c>
      <c r="D106" s="13">
        <f>SUM(D107)</f>
        <v>20000</v>
      </c>
      <c r="E106" s="13">
        <f>E107</f>
        <v>70000</v>
      </c>
      <c r="F106" s="13">
        <f>F107</f>
        <v>0</v>
      </c>
      <c r="G106" s="38"/>
    </row>
    <row r="107" spans="1:7" ht="18.75" customHeight="1">
      <c r="A107" s="3">
        <v>426312</v>
      </c>
      <c r="B107" s="18" t="s">
        <v>84</v>
      </c>
      <c r="C107" s="8">
        <f t="shared" si="3"/>
        <v>90000</v>
      </c>
      <c r="D107" s="12">
        <v>20000</v>
      </c>
      <c r="E107" s="12">
        <v>70000</v>
      </c>
      <c r="F107" s="12"/>
      <c r="G107" s="38"/>
    </row>
    <row r="108" spans="1:7" ht="18.75" customHeight="1">
      <c r="A108" s="1">
        <v>426400</v>
      </c>
      <c r="B108" s="15" t="s">
        <v>61</v>
      </c>
      <c r="C108" s="8">
        <f t="shared" si="3"/>
        <v>320000</v>
      </c>
      <c r="D108" s="13">
        <f>SUM(D109:D110)</f>
        <v>60000</v>
      </c>
      <c r="E108" s="13">
        <f>SUM(E109:E110)</f>
        <v>260000</v>
      </c>
      <c r="F108" s="13">
        <f>SUM(F109:F110)</f>
        <v>0</v>
      </c>
      <c r="G108" s="38"/>
    </row>
    <row r="109" spans="1:7" ht="18.75" customHeight="1">
      <c r="A109" s="3">
        <v>426411</v>
      </c>
      <c r="B109" s="18" t="s">
        <v>85</v>
      </c>
      <c r="C109" s="8">
        <f t="shared" si="3"/>
        <v>300000</v>
      </c>
      <c r="D109" s="12">
        <v>60000</v>
      </c>
      <c r="E109" s="12">
        <v>240000</v>
      </c>
      <c r="F109" s="12"/>
      <c r="G109" s="38"/>
    </row>
    <row r="110" spans="1:7" ht="18.75" customHeight="1">
      <c r="A110" s="3">
        <v>426491</v>
      </c>
      <c r="B110" s="18" t="s">
        <v>105</v>
      </c>
      <c r="C110" s="8">
        <f t="shared" si="3"/>
        <v>20000</v>
      </c>
      <c r="D110" s="12"/>
      <c r="E110" s="12">
        <v>20000</v>
      </c>
      <c r="F110" s="12"/>
      <c r="G110" s="38"/>
    </row>
    <row r="111" spans="1:7" ht="23.25" customHeight="1">
      <c r="A111" s="1">
        <v>426800</v>
      </c>
      <c r="B111" s="15" t="s">
        <v>33</v>
      </c>
      <c r="C111" s="8">
        <f t="shared" si="3"/>
        <v>130000</v>
      </c>
      <c r="D111" s="13">
        <f>SUM(D112:D114)</f>
        <v>20000</v>
      </c>
      <c r="E111" s="13">
        <f>SUM(E112:E114)</f>
        <v>110000</v>
      </c>
      <c r="F111" s="13">
        <f>SUM(F112:F114)</f>
        <v>0</v>
      </c>
      <c r="G111" s="38"/>
    </row>
    <row r="112" spans="1:7" ht="18.75" customHeight="1">
      <c r="A112" s="3">
        <v>426819</v>
      </c>
      <c r="B112" s="18" t="s">
        <v>86</v>
      </c>
      <c r="C112" s="8">
        <f t="shared" si="3"/>
        <v>50000</v>
      </c>
      <c r="D112" s="12">
        <v>20000</v>
      </c>
      <c r="E112" s="12">
        <v>30000</v>
      </c>
      <c r="F112" s="12"/>
      <c r="G112" s="38"/>
    </row>
    <row r="113" spans="1:7" ht="15.75" customHeight="1">
      <c r="A113" s="3">
        <v>426822</v>
      </c>
      <c r="B113" s="18" t="s">
        <v>58</v>
      </c>
      <c r="C113" s="8">
        <f t="shared" si="3"/>
        <v>80000</v>
      </c>
      <c r="D113" s="12"/>
      <c r="E113" s="12">
        <v>80000</v>
      </c>
      <c r="F113" s="12"/>
      <c r="G113" s="38"/>
    </row>
    <row r="114" spans="1:7" ht="12.75">
      <c r="A114" s="3">
        <v>426900</v>
      </c>
      <c r="B114" s="18" t="s">
        <v>34</v>
      </c>
      <c r="C114" s="8">
        <f t="shared" si="3"/>
        <v>0</v>
      </c>
      <c r="D114" s="12"/>
      <c r="E114" s="12"/>
      <c r="F114" s="12"/>
      <c r="G114" s="38"/>
    </row>
    <row r="115" spans="1:7" s="9" customFormat="1" ht="31.5" customHeight="1">
      <c r="A115" s="1">
        <v>472000</v>
      </c>
      <c r="B115" s="15" t="s">
        <v>104</v>
      </c>
      <c r="C115" s="8">
        <f t="shared" si="3"/>
        <v>11350000</v>
      </c>
      <c r="D115" s="6">
        <f>SUM(D116:D121)</f>
        <v>1250000</v>
      </c>
      <c r="E115" s="6">
        <f>SUM(E116:E121)</f>
        <v>9900000</v>
      </c>
      <c r="F115" s="6">
        <f>SUM(F116:F121)</f>
        <v>200000</v>
      </c>
      <c r="G115" s="20"/>
    </row>
    <row r="116" spans="1:7" ht="21" customHeight="1">
      <c r="A116" s="3">
        <v>472100</v>
      </c>
      <c r="B116" s="18" t="s">
        <v>35</v>
      </c>
      <c r="C116" s="8">
        <f t="shared" si="3"/>
        <v>150000</v>
      </c>
      <c r="D116" s="12">
        <v>150000</v>
      </c>
      <c r="E116" s="12"/>
      <c r="F116" s="12"/>
      <c r="G116" s="38"/>
    </row>
    <row r="117" spans="1:7" ht="17.25" customHeight="1">
      <c r="A117" s="3">
        <v>472300</v>
      </c>
      <c r="B117" s="18" t="s">
        <v>36</v>
      </c>
      <c r="C117" s="8">
        <f t="shared" si="3"/>
        <v>200000</v>
      </c>
      <c r="D117" s="12">
        <v>200000</v>
      </c>
      <c r="E117" s="12"/>
      <c r="F117" s="12"/>
      <c r="G117" s="38"/>
    </row>
    <row r="118" spans="1:7" ht="17.25" customHeight="1">
      <c r="A118" s="3">
        <v>472500</v>
      </c>
      <c r="B118" s="18" t="s">
        <v>37</v>
      </c>
      <c r="C118" s="8">
        <f t="shared" si="3"/>
        <v>0</v>
      </c>
      <c r="D118" s="12"/>
      <c r="E118" s="12"/>
      <c r="F118" s="12"/>
      <c r="G118" s="38"/>
    </row>
    <row r="119" spans="1:7" ht="15.75" customHeight="1">
      <c r="A119" s="3">
        <v>472600</v>
      </c>
      <c r="B119" s="18" t="s">
        <v>38</v>
      </c>
      <c r="C119" s="8">
        <f t="shared" si="3"/>
        <v>800000</v>
      </c>
      <c r="D119" s="12"/>
      <c r="E119" s="12">
        <v>800000</v>
      </c>
      <c r="F119" s="12"/>
      <c r="G119" s="38"/>
    </row>
    <row r="120" spans="1:7" ht="15" customHeight="1">
      <c r="A120" s="3">
        <v>472800</v>
      </c>
      <c r="B120" s="18" t="s">
        <v>39</v>
      </c>
      <c r="C120" s="8">
        <f t="shared" si="3"/>
        <v>1800000</v>
      </c>
      <c r="D120" s="12">
        <v>900000</v>
      </c>
      <c r="E120" s="12">
        <v>700000</v>
      </c>
      <c r="F120" s="12">
        <v>200000</v>
      </c>
      <c r="G120" s="38"/>
    </row>
    <row r="121" spans="1:7" ht="12.75" customHeight="1">
      <c r="A121" s="3">
        <v>472900</v>
      </c>
      <c r="B121" s="18" t="s">
        <v>40</v>
      </c>
      <c r="C121" s="8">
        <f t="shared" si="3"/>
        <v>8400000</v>
      </c>
      <c r="D121" s="12"/>
      <c r="E121" s="12">
        <v>8400000</v>
      </c>
      <c r="F121" s="12"/>
      <c r="G121" s="38"/>
    </row>
    <row r="122" spans="1:7" s="9" customFormat="1" ht="21" customHeight="1">
      <c r="A122" s="1">
        <v>482000</v>
      </c>
      <c r="B122" s="15" t="s">
        <v>87</v>
      </c>
      <c r="C122" s="8">
        <f t="shared" si="3"/>
        <v>149000</v>
      </c>
      <c r="D122" s="6">
        <f>SUM(D123:D125)</f>
        <v>19000</v>
      </c>
      <c r="E122" s="6">
        <f>SUM(E123:E125)</f>
        <v>130000</v>
      </c>
      <c r="F122" s="6">
        <f>SUM(F123:F125)</f>
        <v>0</v>
      </c>
      <c r="G122" s="20"/>
    </row>
    <row r="123" spans="1:7" ht="12.75" customHeight="1">
      <c r="A123" s="3">
        <v>482131</v>
      </c>
      <c r="B123" s="18" t="s">
        <v>88</v>
      </c>
      <c r="C123" s="8">
        <f t="shared" si="3"/>
        <v>69000</v>
      </c>
      <c r="D123" s="12">
        <v>19000</v>
      </c>
      <c r="E123" s="12">
        <v>50000</v>
      </c>
      <c r="F123" s="12"/>
      <c r="G123" s="38"/>
    </row>
    <row r="124" spans="1:7" ht="12.75" customHeight="1">
      <c r="A124" s="3">
        <v>482211</v>
      </c>
      <c r="B124" s="18" t="s">
        <v>89</v>
      </c>
      <c r="C124" s="8">
        <f t="shared" si="3"/>
        <v>50000</v>
      </c>
      <c r="D124" s="12"/>
      <c r="E124" s="12">
        <v>50000</v>
      </c>
      <c r="F124" s="12"/>
      <c r="G124" s="38"/>
    </row>
    <row r="125" spans="1:7" ht="12.75">
      <c r="A125" s="3">
        <v>482251</v>
      </c>
      <c r="B125" s="18" t="s">
        <v>56</v>
      </c>
      <c r="C125" s="8">
        <f t="shared" si="3"/>
        <v>30000</v>
      </c>
      <c r="D125" s="12"/>
      <c r="E125" s="12">
        <v>30000</v>
      </c>
      <c r="F125" s="12"/>
      <c r="G125" s="38"/>
    </row>
    <row r="126" spans="1:7" s="9" customFormat="1" ht="31.5" customHeight="1">
      <c r="A126" s="1">
        <v>483000</v>
      </c>
      <c r="B126" s="15" t="s">
        <v>41</v>
      </c>
      <c r="C126" s="8">
        <f t="shared" si="3"/>
        <v>15000</v>
      </c>
      <c r="D126" s="6">
        <f>SUM(D127)</f>
        <v>0</v>
      </c>
      <c r="E126" s="6">
        <f>SUM(E127)</f>
        <v>15000</v>
      </c>
      <c r="F126" s="6">
        <f>SUM(F127)</f>
        <v>0</v>
      </c>
      <c r="G126" s="20"/>
    </row>
    <row r="127" spans="1:7" ht="21" customHeight="1">
      <c r="A127" s="3">
        <v>483111</v>
      </c>
      <c r="B127" s="18" t="s">
        <v>42</v>
      </c>
      <c r="C127" s="8">
        <f t="shared" si="3"/>
        <v>15000</v>
      </c>
      <c r="D127" s="12"/>
      <c r="E127" s="12">
        <v>15000</v>
      </c>
      <c r="F127" s="12"/>
      <c r="G127" s="38"/>
    </row>
    <row r="128" spans="1:7" s="9" customFormat="1" ht="25.5" customHeight="1">
      <c r="A128" s="1">
        <v>510000</v>
      </c>
      <c r="B128" s="15" t="s">
        <v>111</v>
      </c>
      <c r="C128" s="8">
        <f t="shared" si="3"/>
        <v>80000</v>
      </c>
      <c r="D128" s="6">
        <f>D129+D134+D139</f>
        <v>0</v>
      </c>
      <c r="E128" s="6">
        <f>E129+E134+E139</f>
        <v>80000</v>
      </c>
      <c r="F128" s="6">
        <f>F129+F134+F139</f>
        <v>0</v>
      </c>
      <c r="G128" s="20"/>
    </row>
    <row r="129" spans="1:7" s="9" customFormat="1" ht="21" customHeight="1">
      <c r="A129" s="1">
        <v>511000</v>
      </c>
      <c r="B129" s="15" t="s">
        <v>110</v>
      </c>
      <c r="C129" s="8">
        <f t="shared" si="3"/>
        <v>0</v>
      </c>
      <c r="D129" s="6">
        <f>SUM(D130:D133)</f>
        <v>0</v>
      </c>
      <c r="E129" s="6">
        <f>SUM(E130:E133)</f>
        <v>0</v>
      </c>
      <c r="F129" s="6">
        <f>SUM(F130:F133)</f>
        <v>0</v>
      </c>
      <c r="G129" s="20"/>
    </row>
    <row r="130" spans="1:7" ht="12.75" customHeight="1">
      <c r="A130" s="3">
        <v>511100</v>
      </c>
      <c r="B130" s="18" t="s">
        <v>43</v>
      </c>
      <c r="C130" s="8">
        <f t="shared" si="3"/>
        <v>0</v>
      </c>
      <c r="D130" s="12"/>
      <c r="E130" s="12"/>
      <c r="F130" s="12"/>
      <c r="G130" s="38"/>
    </row>
    <row r="131" spans="1:7" ht="12.75" customHeight="1">
      <c r="A131" s="3">
        <v>511200</v>
      </c>
      <c r="B131" s="18" t="s">
        <v>44</v>
      </c>
      <c r="C131" s="8">
        <f t="shared" si="3"/>
        <v>0</v>
      </c>
      <c r="D131" s="12"/>
      <c r="E131" s="12"/>
      <c r="F131" s="12"/>
      <c r="G131" s="38"/>
    </row>
    <row r="132" spans="1:7" ht="21" customHeight="1">
      <c r="A132" s="3">
        <v>511300</v>
      </c>
      <c r="B132" s="18" t="s">
        <v>45</v>
      </c>
      <c r="C132" s="8">
        <f t="shared" si="3"/>
        <v>0</v>
      </c>
      <c r="D132" s="12"/>
      <c r="E132" s="12"/>
      <c r="F132" s="12"/>
      <c r="G132" s="38"/>
    </row>
    <row r="133" spans="1:7" ht="12.75" customHeight="1">
      <c r="A133" s="3">
        <v>511400</v>
      </c>
      <c r="B133" s="18" t="s">
        <v>46</v>
      </c>
      <c r="C133" s="8">
        <f t="shared" si="3"/>
        <v>0</v>
      </c>
      <c r="D133" s="12"/>
      <c r="E133" s="12"/>
      <c r="F133" s="12"/>
      <c r="G133" s="38"/>
    </row>
    <row r="134" spans="1:7" s="9" customFormat="1" ht="15.75" customHeight="1">
      <c r="A134" s="1">
        <v>512000</v>
      </c>
      <c r="B134" s="15" t="s">
        <v>107</v>
      </c>
      <c r="C134" s="8">
        <f t="shared" si="3"/>
        <v>80000</v>
      </c>
      <c r="D134" s="6">
        <f>SUM(D135:D137)</f>
        <v>0</v>
      </c>
      <c r="E134" s="6">
        <f>E136</f>
        <v>80000</v>
      </c>
      <c r="F134" s="6">
        <f>SUM(F135:F136)</f>
        <v>0</v>
      </c>
      <c r="G134" s="20"/>
    </row>
    <row r="135" spans="1:7" ht="15.75" customHeight="1">
      <c r="A135" s="3">
        <v>5121111</v>
      </c>
      <c r="B135" s="18" t="s">
        <v>124</v>
      </c>
      <c r="C135" s="8">
        <f t="shared" si="3"/>
        <v>0</v>
      </c>
      <c r="D135" s="12"/>
      <c r="E135" s="12"/>
      <c r="F135" s="12"/>
      <c r="G135" s="38"/>
    </row>
    <row r="136" spans="1:7" ht="15.75" customHeight="1">
      <c r="A136" s="1">
        <v>512200</v>
      </c>
      <c r="B136" s="15" t="s">
        <v>47</v>
      </c>
      <c r="C136" s="8">
        <f t="shared" si="3"/>
        <v>80000</v>
      </c>
      <c r="D136" s="12"/>
      <c r="E136" s="12">
        <f>SUM(E137:E138)</f>
        <v>80000</v>
      </c>
      <c r="F136" s="12"/>
      <c r="G136" s="38"/>
    </row>
    <row r="137" spans="1:7" ht="15.75" customHeight="1">
      <c r="A137" s="3">
        <v>512222</v>
      </c>
      <c r="B137" s="18" t="s">
        <v>142</v>
      </c>
      <c r="C137" s="8">
        <f t="shared" si="3"/>
        <v>60000</v>
      </c>
      <c r="D137" s="12"/>
      <c r="E137" s="12">
        <v>60000</v>
      </c>
      <c r="F137" s="12"/>
      <c r="G137" s="38"/>
    </row>
    <row r="138" spans="1:7" ht="15.75" customHeight="1">
      <c r="A138" s="3">
        <v>512921</v>
      </c>
      <c r="B138" s="18" t="s">
        <v>143</v>
      </c>
      <c r="C138" s="8"/>
      <c r="D138" s="12"/>
      <c r="E138" s="12">
        <v>20000</v>
      </c>
      <c r="F138" s="12"/>
      <c r="G138" s="38"/>
    </row>
    <row r="139" spans="1:7" ht="15.75" customHeight="1">
      <c r="A139" s="4">
        <v>515000</v>
      </c>
      <c r="B139" s="5" t="s">
        <v>108</v>
      </c>
      <c r="C139" s="8">
        <f t="shared" si="3"/>
        <v>0</v>
      </c>
      <c r="D139" s="14">
        <f>SUM(D140)</f>
        <v>0</v>
      </c>
      <c r="E139" s="14">
        <f>SUM(E140)</f>
        <v>0</v>
      </c>
      <c r="F139" s="14">
        <f>SUM(F140)</f>
        <v>0</v>
      </c>
      <c r="G139" s="39"/>
    </row>
    <row r="140" spans="1:7" ht="15.75" customHeight="1">
      <c r="A140" s="3">
        <v>515100</v>
      </c>
      <c r="B140" s="18" t="s">
        <v>48</v>
      </c>
      <c r="C140" s="8">
        <f t="shared" si="3"/>
        <v>0</v>
      </c>
      <c r="D140" s="12"/>
      <c r="E140" s="12"/>
      <c r="F140" s="12"/>
      <c r="G140" s="38"/>
    </row>
    <row r="141" spans="1:7" s="9" customFormat="1" ht="21" customHeight="1">
      <c r="A141" s="1"/>
      <c r="B141" s="15" t="s">
        <v>109</v>
      </c>
      <c r="C141" s="8">
        <f t="shared" si="3"/>
        <v>34550182</v>
      </c>
      <c r="D141" s="6">
        <f>D139+D128+D126+D122+D115+D102+D84+D82+D65+D58+D43+D40+D38+D34+D28+D26+D32</f>
        <v>17677000</v>
      </c>
      <c r="E141" s="6">
        <f>SUM(E25+E42+E115+E122+E126+E128)</f>
        <v>16673182</v>
      </c>
      <c r="F141" s="6">
        <f>SUM(F25+F42+F115+F122+F126+F128)</f>
        <v>200000</v>
      </c>
      <c r="G141" s="20"/>
    </row>
    <row r="142" spans="1:7" s="9" customFormat="1" ht="12.75">
      <c r="A142" s="16"/>
      <c r="B142" s="19"/>
      <c r="C142" s="21"/>
      <c r="D142" s="20"/>
      <c r="E142" s="20"/>
      <c r="F142" s="20"/>
      <c r="G142" s="20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52.5">
      <c r="A144" s="2" t="s">
        <v>52</v>
      </c>
      <c r="B144" s="29" t="s">
        <v>49</v>
      </c>
      <c r="C144" s="1" t="s">
        <v>51</v>
      </c>
      <c r="D144" s="1" t="s">
        <v>57</v>
      </c>
      <c r="E144" s="28" t="s">
        <v>55</v>
      </c>
      <c r="F144" s="4" t="s">
        <v>128</v>
      </c>
      <c r="G144" s="37"/>
    </row>
    <row r="145" spans="1:7" ht="15.75" customHeight="1">
      <c r="A145" s="2" t="s">
        <v>50</v>
      </c>
      <c r="B145" s="1">
        <v>2</v>
      </c>
      <c r="C145" s="1">
        <v>3</v>
      </c>
      <c r="D145" s="1">
        <v>5</v>
      </c>
      <c r="E145" s="1">
        <v>8</v>
      </c>
      <c r="F145" s="1">
        <v>9</v>
      </c>
      <c r="G145" s="16"/>
    </row>
    <row r="146" spans="1:7" s="9" customFormat="1" ht="26.25" customHeight="1">
      <c r="A146" s="15"/>
      <c r="B146" s="15" t="s">
        <v>112</v>
      </c>
      <c r="C146" s="22">
        <f>SUM(D146:F146)</f>
        <v>34550182</v>
      </c>
      <c r="D146" s="22">
        <f>D20</f>
        <v>17677000</v>
      </c>
      <c r="E146" s="22">
        <f>E20</f>
        <v>16673182</v>
      </c>
      <c r="F146" s="22">
        <f>F20</f>
        <v>200000</v>
      </c>
      <c r="G146" s="40"/>
    </row>
    <row r="147" spans="1:7" s="9" customFormat="1" ht="27" customHeight="1">
      <c r="A147" s="15"/>
      <c r="B147" s="15" t="s">
        <v>113</v>
      </c>
      <c r="C147" s="22">
        <f>SUM(D147:F147)</f>
        <v>34550182</v>
      </c>
      <c r="D147" s="22">
        <f>D141</f>
        <v>17677000</v>
      </c>
      <c r="E147" s="22">
        <f>E141</f>
        <v>16673182</v>
      </c>
      <c r="F147" s="22">
        <f>F141</f>
        <v>200000</v>
      </c>
      <c r="G147" s="40"/>
    </row>
    <row r="148" spans="1:7" ht="24" customHeight="1">
      <c r="A148" s="18"/>
      <c r="B148" s="18" t="s">
        <v>114</v>
      </c>
      <c r="C148" s="22">
        <f>IF(C146-C147&gt;0,C146-C147,0)</f>
        <v>0</v>
      </c>
      <c r="D148" s="22">
        <f>IF(D146-D147&gt;0,D146-D147,0)</f>
        <v>0</v>
      </c>
      <c r="E148" s="22">
        <f>IF(E146-E147&gt;0,E146-E147,0)</f>
        <v>0</v>
      </c>
      <c r="F148" s="22">
        <f>IF(F146-F147&gt;0,F146-F147,0)</f>
        <v>0</v>
      </c>
      <c r="G148" s="40"/>
    </row>
    <row r="149" spans="1:7" ht="25.5" customHeight="1">
      <c r="A149" s="18"/>
      <c r="B149" s="18" t="s">
        <v>115</v>
      </c>
      <c r="C149" s="22">
        <f>IF(C147-C146&gt;0,C147-C146,0)</f>
        <v>0</v>
      </c>
      <c r="D149" s="22">
        <f>IF(D147-D146&gt;0,D147-D146,0)</f>
        <v>0</v>
      </c>
      <c r="E149" s="22">
        <f>IF(E147-E146&gt;0,E147-E146,0)</f>
        <v>0</v>
      </c>
      <c r="F149" s="22">
        <f>IF(F147-F146&gt;0,F147-F146,0)</f>
        <v>0</v>
      </c>
      <c r="G149" s="40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59" t="s">
        <v>123</v>
      </c>
      <c r="B151" s="59"/>
      <c r="C151" s="42"/>
      <c r="D151" s="42"/>
      <c r="E151" s="42"/>
      <c r="F151" s="42"/>
      <c r="G151" s="23"/>
    </row>
    <row r="152" spans="1:7" ht="12.75">
      <c r="A152" s="43"/>
      <c r="B152" s="57"/>
      <c r="C152" s="42"/>
      <c r="D152" s="42"/>
      <c r="E152" s="42"/>
      <c r="F152" s="42"/>
      <c r="G152" s="23"/>
    </row>
    <row r="153" spans="1:6" ht="12.75">
      <c r="A153" s="45"/>
      <c r="B153" s="46"/>
      <c r="C153" s="47"/>
      <c r="D153" s="48"/>
      <c r="E153" s="49"/>
      <c r="F153" s="49"/>
    </row>
    <row r="154" spans="1:7" ht="12.75">
      <c r="A154" s="46"/>
      <c r="B154" s="46"/>
      <c r="C154" s="47"/>
      <c r="D154" s="48"/>
      <c r="E154" s="47"/>
      <c r="F154" s="47"/>
      <c r="G154" s="24"/>
    </row>
    <row r="155" spans="1:7" ht="12.75">
      <c r="A155" s="50"/>
      <c r="B155" s="49"/>
      <c r="C155" s="47"/>
      <c r="D155" s="48"/>
      <c r="E155" s="51" t="s">
        <v>126</v>
      </c>
      <c r="F155" s="51"/>
      <c r="G155" s="24"/>
    </row>
    <row r="156" spans="1:7" ht="12.75">
      <c r="A156" s="52" t="s">
        <v>53</v>
      </c>
      <c r="B156" s="53"/>
      <c r="C156" s="47"/>
      <c r="D156" s="48"/>
      <c r="E156" s="48"/>
      <c r="F156" s="48"/>
      <c r="G156" s="25"/>
    </row>
    <row r="157" spans="1:7" ht="12.75">
      <c r="A157" s="52" t="s">
        <v>54</v>
      </c>
      <c r="B157" s="54"/>
      <c r="C157" s="55"/>
      <c r="D157" s="49"/>
      <c r="E157" s="44" t="s">
        <v>127</v>
      </c>
      <c r="F157" s="44"/>
      <c r="G157" s="35"/>
    </row>
    <row r="158" spans="1:7" ht="12.75">
      <c r="A158" s="54"/>
      <c r="B158" s="54"/>
      <c r="C158" s="49"/>
      <c r="D158" s="42"/>
      <c r="E158" s="42"/>
      <c r="F158" s="42"/>
      <c r="G158" s="23"/>
    </row>
    <row r="159" spans="1:4" ht="12.75">
      <c r="A159" s="26"/>
      <c r="B159" s="26"/>
      <c r="C159" s="26"/>
      <c r="D159" s="26"/>
    </row>
    <row r="160" ht="12.75">
      <c r="A160"/>
    </row>
    <row r="161" ht="12.75">
      <c r="A161"/>
    </row>
  </sheetData>
  <sheetProtection/>
  <mergeCells count="3">
    <mergeCell ref="A2:E2"/>
    <mergeCell ref="A3:E3"/>
    <mergeCell ref="A151:B151"/>
  </mergeCells>
  <dataValidations count="3">
    <dataValidation type="whole" operator="greaterThanOrEqual" allowBlank="1" showInputMessage="1" showErrorMessage="1" sqref="C146:G149">
      <formula1>0</formula1>
    </dataValidation>
    <dataValidation type="whole" operator="greaterThanOrEqual" allowBlank="1" showInputMessage="1" showErrorMessage="1" errorTitle="Greška" error="  Morate uneti ceo broj!!!&#10;Broj mora biti veći od nule!!!" sqref="C25:G142">
      <formula1>0</formula1>
    </dataValidation>
    <dataValidation type="whole" operator="greaterThanOrEqual" allowBlank="1" showInputMessage="1" showErrorMessage="1" errorTitle="GREŠKA!!!!" error="  Morate uneti ceo broj!!!&#10;Broj mora biti veći od nule!!!" sqref="C7:G2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Mladenka.Miletic</dc:creator>
  <cp:keywords/>
  <dc:description/>
  <cp:lastModifiedBy>Predrag</cp:lastModifiedBy>
  <cp:lastPrinted>2018-04-18T11:56:29Z</cp:lastPrinted>
  <dcterms:created xsi:type="dcterms:W3CDTF">2013-07-18T13:18:58Z</dcterms:created>
  <dcterms:modified xsi:type="dcterms:W3CDTF">2019-03-18T12:21:32Z</dcterms:modified>
  <cp:category/>
  <cp:version/>
  <cp:contentType/>
  <cp:contentStatus/>
</cp:coreProperties>
</file>